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5" yWindow="240" windowWidth="10890" windowHeight="10860" tabRatio="603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308" i="1"/>
  <c r="L208"/>
  <c r="K423" l="1"/>
  <c r="L382"/>
  <c r="L346" l="1"/>
  <c r="L282"/>
  <c r="L251" l="1"/>
  <c r="L230" l="1"/>
  <c r="L150"/>
  <c r="L142"/>
  <c r="L131"/>
  <c r="L120"/>
  <c r="L104"/>
  <c r="L86"/>
  <c r="K230"/>
  <c r="L58"/>
  <c r="L3"/>
  <c r="G244" l="1"/>
  <c r="K244" s="1"/>
  <c r="G241"/>
  <c r="K241" s="1"/>
  <c r="G247"/>
  <c r="K247" s="1"/>
  <c r="K380"/>
  <c r="K404"/>
  <c r="K306" l="1"/>
  <c r="G314" l="1"/>
  <c r="K314" s="1"/>
  <c r="K120" l="1"/>
  <c r="K376" l="1"/>
  <c r="K129"/>
  <c r="K324" l="1"/>
  <c r="K268" l="1"/>
  <c r="K257"/>
  <c r="K223"/>
  <c r="K222" l="1"/>
  <c r="K206" l="1"/>
  <c r="K417" l="1"/>
  <c r="K372" l="1"/>
  <c r="K365" l="1"/>
  <c r="K359"/>
  <c r="K335" l="1"/>
  <c r="K333" l="1"/>
  <c r="K323"/>
  <c r="K308" l="1"/>
  <c r="K302" l="1"/>
  <c r="K279" l="1"/>
  <c r="K202" l="1"/>
  <c r="K191" l="1"/>
  <c r="K60"/>
  <c r="K94" l="1"/>
  <c r="K87" l="1"/>
  <c r="K409" l="1"/>
  <c r="K411"/>
  <c r="K413"/>
  <c r="K415"/>
  <c r="K419"/>
  <c r="K421"/>
  <c r="K407"/>
  <c r="K406"/>
  <c r="K392"/>
  <c r="K394"/>
  <c r="K396"/>
  <c r="K398"/>
  <c r="K400"/>
  <c r="K402"/>
  <c r="K390"/>
  <c r="K387"/>
  <c r="K384"/>
  <c r="K382"/>
  <c r="K381"/>
  <c r="K379"/>
  <c r="K378"/>
  <c r="K375"/>
  <c r="K371"/>
  <c r="K373"/>
  <c r="K374"/>
  <c r="K370" l="1"/>
  <c r="K368"/>
  <c r="K367"/>
  <c r="K351"/>
  <c r="K353"/>
  <c r="K355"/>
  <c r="K357"/>
  <c r="K361"/>
  <c r="K363"/>
  <c r="K349"/>
  <c r="K346"/>
  <c r="K345"/>
  <c r="K344"/>
  <c r="K343"/>
  <c r="K341"/>
  <c r="K339"/>
  <c r="K337"/>
  <c r="K331"/>
  <c r="K330"/>
  <c r="K329"/>
  <c r="K327"/>
  <c r="K325"/>
  <c r="K321"/>
  <c r="K319"/>
  <c r="K317"/>
  <c r="K311"/>
  <c r="K304"/>
  <c r="K303" l="1"/>
  <c r="K301"/>
  <c r="K300"/>
  <c r="K299"/>
  <c r="K297"/>
  <c r="K295"/>
  <c r="K293"/>
  <c r="K291"/>
  <c r="K288"/>
  <c r="K286"/>
  <c r="K282"/>
  <c r="K280"/>
  <c r="K276"/>
  <c r="K274"/>
  <c r="K270"/>
  <c r="K272"/>
  <c r="K266"/>
  <c r="K264"/>
  <c r="K263"/>
  <c r="K253"/>
  <c r="K255"/>
  <c r="K259"/>
  <c r="K261"/>
  <c r="K251"/>
  <c r="K250"/>
  <c r="K249"/>
  <c r="K246"/>
  <c r="K243"/>
  <c r="K240"/>
  <c r="K236"/>
  <c r="K238"/>
  <c r="K234"/>
  <c r="K228"/>
  <c r="K226"/>
  <c r="K217"/>
  <c r="K229"/>
  <c r="K216"/>
  <c r="K218"/>
  <c r="K219"/>
  <c r="K220"/>
  <c r="K221"/>
  <c r="K224"/>
  <c r="K225"/>
  <c r="K227"/>
  <c r="K215"/>
  <c r="K213"/>
  <c r="K210"/>
  <c r="K208"/>
  <c r="K200"/>
  <c r="K199"/>
  <c r="K201"/>
  <c r="K203"/>
  <c r="K204"/>
  <c r="K205"/>
  <c r="K207"/>
  <c r="K198"/>
  <c r="K196"/>
  <c r="K194"/>
  <c r="K192"/>
  <c r="K190"/>
  <c r="K186"/>
  <c r="K188"/>
  <c r="K184"/>
  <c r="K183"/>
  <c r="K181"/>
  <c r="K173"/>
  <c r="K175"/>
  <c r="K177"/>
  <c r="K179"/>
  <c r="K171"/>
  <c r="K168"/>
  <c r="K165"/>
  <c r="K162"/>
  <c r="K158"/>
  <c r="K154"/>
  <c r="K150"/>
  <c r="K148"/>
  <c r="K147"/>
  <c r="K146"/>
  <c r="K144" l="1"/>
  <c r="K142"/>
  <c r="K140"/>
  <c r="K138"/>
  <c r="K135"/>
  <c r="K133"/>
  <c r="K131"/>
  <c r="K126"/>
  <c r="K124"/>
  <c r="K122"/>
  <c r="K119"/>
  <c r="K118"/>
  <c r="K110"/>
  <c r="K108"/>
  <c r="K112"/>
  <c r="K114"/>
  <c r="K116"/>
  <c r="K106"/>
  <c r="K104"/>
  <c r="K105"/>
  <c r="K103"/>
  <c r="K100"/>
  <c r="K97"/>
  <c r="K92"/>
  <c r="K90"/>
  <c r="K86"/>
  <c r="K84"/>
  <c r="K82"/>
  <c r="K81"/>
  <c r="K79" l="1"/>
  <c r="K78"/>
  <c r="K74"/>
  <c r="K66"/>
  <c r="K68"/>
  <c r="K70"/>
  <c r="K72"/>
  <c r="K76"/>
  <c r="K64"/>
  <c r="K62"/>
  <c r="K59"/>
  <c r="K58"/>
  <c r="K56"/>
  <c r="K53"/>
  <c r="K50"/>
  <c r="K48"/>
  <c r="K45"/>
  <c r="K31"/>
  <c r="K33"/>
  <c r="K35"/>
  <c r="K37"/>
  <c r="K39"/>
  <c r="K41"/>
  <c r="K43"/>
  <c r="K29"/>
  <c r="K27"/>
  <c r="K24"/>
  <c r="K22"/>
  <c r="K20"/>
  <c r="K17"/>
  <c r="K15"/>
  <c r="K5"/>
  <c r="K7"/>
  <c r="K9"/>
  <c r="K11"/>
  <c r="K13"/>
  <c r="K3"/>
</calcChain>
</file>

<file path=xl/comments1.xml><?xml version="1.0" encoding="utf-8"?>
<comments xmlns="http://schemas.openxmlformats.org/spreadsheetml/2006/main">
  <authors>
    <author>XPuser</author>
  </authors>
  <commentList>
    <comment ref="K60" authorId="0">
      <text>
        <r>
          <rPr>
            <b/>
            <sz val="9"/>
            <color indexed="81"/>
            <rFont val="돋움"/>
            <family val="3"/>
            <charset val="129"/>
          </rPr>
          <t>전화문의(이인옥)
자료요청시 행정감사부분 곧 업뎃예정이라고 하였으나 조사종료일까지 올라오지 않았음.</t>
        </r>
      </text>
    </comment>
    <comment ref="K62" authorId="0">
      <text>
        <r>
          <rPr>
            <b/>
            <sz val="9"/>
            <color indexed="81"/>
            <rFont val="맑은 고딕"/>
            <family val="2"/>
            <charset val="129"/>
          </rPr>
          <t>전화문의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맑은 고딕"/>
            <family val="2"/>
            <charset val="129"/>
          </rPr>
          <t>신세경</t>
        </r>
        <r>
          <rPr>
            <b/>
            <sz val="9"/>
            <color indexed="81"/>
            <rFont val="Tahoma"/>
            <family val="2"/>
          </rPr>
          <t xml:space="preserve">)
</t>
        </r>
        <r>
          <rPr>
            <b/>
            <sz val="9"/>
            <color indexed="81"/>
            <rFont val="맑은 고딕"/>
            <family val="2"/>
            <charset val="129"/>
          </rPr>
          <t>자료요청시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나머지 회의록 곧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업뎃예정이라고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하였으나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조사종료일까지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올라오지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않았음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K92" authorId="0">
      <text>
        <r>
          <rPr>
            <b/>
            <sz val="9"/>
            <color indexed="81"/>
            <rFont val="돋움"/>
            <family val="3"/>
            <charset val="129"/>
          </rPr>
          <t>전체적으로 회의시간 이상
http://council.nam.daegu.kr/Conference/Retrieval/dis_frame1.php?hfile=5nc0173021.html&amp;daesu=5&amp;n=1</t>
        </r>
      </text>
    </comment>
    <comment ref="K118" authorId="0">
      <text>
        <r>
          <rPr>
            <b/>
            <sz val="9"/>
            <color indexed="81"/>
            <rFont val="돋움"/>
            <family val="3"/>
            <charset val="129"/>
          </rPr>
          <t>전화문의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이상익</t>
        </r>
        <r>
          <rPr>
            <b/>
            <sz val="9"/>
            <color indexed="81"/>
            <rFont val="Tahoma"/>
            <family val="2"/>
          </rPr>
          <t xml:space="preserve">)
</t>
        </r>
        <r>
          <rPr>
            <b/>
            <sz val="9"/>
            <color indexed="81"/>
            <rFont val="돋움"/>
            <family val="3"/>
            <charset val="129"/>
          </rPr>
          <t>업뎃예정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속기사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명뿐이라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작업이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더딤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K268" authorId="0">
      <text>
        <r>
          <rPr>
            <b/>
            <sz val="9"/>
            <color indexed="81"/>
            <rFont val="돋움"/>
            <family val="3"/>
            <charset val="129"/>
          </rPr>
          <t>전화문의(이병림)
2009년 8월 회의록 부터 누락. 자료요청시 업뎃예정이라 하였으나 조사종료일까지 올라오지 않음.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325" authorId="0">
      <text>
        <r>
          <rPr>
            <b/>
            <sz val="9"/>
            <color indexed="81"/>
            <rFont val="돋움"/>
            <family val="3"/>
            <charset val="129"/>
          </rPr>
          <t>전화문의(박상욱)
자료요청시 업뎃예정이라고 하였으나, 조사 종료일(4/6)일까지 올라오지 않았음.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326" authorId="0">
      <text>
        <r>
          <rPr>
            <b/>
            <sz val="9"/>
            <color indexed="81"/>
            <rFont val="돋움"/>
            <family val="3"/>
            <charset val="129"/>
          </rPr>
          <t>전화문의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>자료요청시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업뎃예정이라고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하였으나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조사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종료일</t>
        </r>
        <r>
          <rPr>
            <b/>
            <sz val="9"/>
            <color indexed="81"/>
            <rFont val="Tahoma"/>
            <family val="2"/>
          </rPr>
          <t>(4/6)</t>
        </r>
        <r>
          <rPr>
            <b/>
            <sz val="9"/>
            <color indexed="81"/>
            <rFont val="돋움"/>
            <family val="3"/>
            <charset val="129"/>
          </rPr>
          <t>일까지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올라오지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않았음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335" authorId="0">
      <text>
        <r>
          <rPr>
            <b/>
            <sz val="9"/>
            <color indexed="81"/>
            <rFont val="돋움"/>
            <family val="3"/>
            <charset val="129"/>
          </rPr>
          <t>전화문의(김애자)
행정감사자료요청시 검색하면 찾을 수 있다고 하였으나, 행감특위만 검색됨.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343" authorId="0">
      <text>
        <r>
          <rPr>
            <b/>
            <sz val="9"/>
            <color indexed="81"/>
            <rFont val="돋움"/>
            <family val="3"/>
            <charset val="129"/>
          </rPr>
          <t>전화문의(노희나)
자료요청시 담당자 전해주겠다고 하였으나, 조사 종료일(4/6)까지 본회의만 검색됨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344" authorId="0">
      <text>
        <r>
          <rPr>
            <b/>
            <sz val="9"/>
            <color indexed="81"/>
            <rFont val="돋움"/>
            <family val="3"/>
            <charset val="129"/>
          </rPr>
          <t>전화문의
자료요청시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본청문의하겠다고 하였으나, 조사 종료일(4/6)까지 본회의, 예결만 검색됨
</t>
        </r>
      </text>
    </comment>
    <comment ref="M345" authorId="0">
      <text>
        <r>
          <rPr>
            <b/>
            <sz val="9"/>
            <color indexed="81"/>
            <rFont val="맑은 고딕"/>
            <family val="2"/>
            <charset val="129"/>
          </rPr>
          <t>전화문의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맑은 고딕"/>
            <family val="2"/>
            <charset val="129"/>
          </rPr>
          <t>손모아</t>
        </r>
        <r>
          <rPr>
            <b/>
            <sz val="9"/>
            <color indexed="81"/>
            <rFont val="Tahoma"/>
            <family val="2"/>
          </rPr>
          <t xml:space="preserve">)
</t>
        </r>
        <r>
          <rPr>
            <b/>
            <sz val="9"/>
            <color indexed="81"/>
            <rFont val="맑은 고딕"/>
            <family val="2"/>
            <charset val="129"/>
          </rPr>
          <t>자료요청시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담당자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전해주겠다고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하였으나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맑은 고딕"/>
            <family val="2"/>
            <charset val="129"/>
          </rPr>
          <t>조사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종료일</t>
        </r>
        <r>
          <rPr>
            <b/>
            <sz val="9"/>
            <color indexed="81"/>
            <rFont val="Tahoma"/>
            <family val="2"/>
          </rPr>
          <t>(4/6)</t>
        </r>
        <r>
          <rPr>
            <b/>
            <sz val="9"/>
            <color indexed="81"/>
            <rFont val="맑은 고딕"/>
            <family val="2"/>
            <charset val="129"/>
          </rPr>
          <t>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>본회의만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맑은 고딕"/>
            <family val="2"/>
            <charset val="129"/>
          </rPr>
          <t xml:space="preserve">검색됨
</t>
        </r>
      </text>
    </comment>
    <comment ref="K365" authorId="0">
      <text>
        <r>
          <rPr>
            <sz val="9"/>
            <color indexed="81"/>
            <rFont val="돋움"/>
            <family val="3"/>
            <charset val="129"/>
          </rPr>
          <t xml:space="preserve">전화문의(최승환)
전화문의시 업뎃예정이라 하였으나, 조사종료일(4/6)까지 올라오지 않았음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372" authorId="0">
      <text>
        <r>
          <rPr>
            <sz val="9"/>
            <color indexed="81"/>
            <rFont val="돋움"/>
            <family val="3"/>
            <charset val="129"/>
          </rPr>
          <t>전화문의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임용재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행정감사</t>
        </r>
        <r>
          <rPr>
            <sz val="9"/>
            <color indexed="81"/>
            <rFont val="Tahoma"/>
            <family val="2"/>
          </rPr>
          <t xml:space="preserve"> 6</t>
        </r>
        <r>
          <rPr>
            <sz val="9"/>
            <color indexed="81"/>
            <rFont val="돋움"/>
            <family val="3"/>
            <charset val="129"/>
          </rPr>
          <t>일분은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담당자들이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약식으로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회의록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  <r>
          <rPr>
            <sz val="9"/>
            <color indexed="81"/>
            <rFont val="Tahoma"/>
            <family val="2"/>
          </rPr>
          <t>.
7</t>
        </r>
        <r>
          <rPr>
            <sz val="9"/>
            <color indexed="81"/>
            <rFont val="돋움"/>
            <family val="3"/>
            <charset val="129"/>
          </rPr>
          <t>일째분만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질의응답식으로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회의록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</text>
    </comment>
    <comment ref="K379" authorId="0">
      <text>
        <r>
          <rPr>
            <b/>
            <sz val="9"/>
            <color indexed="81"/>
            <rFont val="돋움"/>
            <family val="3"/>
            <charset val="129"/>
          </rPr>
          <t>전화문의(오영환)
본회의외 열람안됨 시정요구.(본회의 153,  154, 155(2,3,4차)열람단됨.
자료요청시 모두 업뎃 상태라고 함.</t>
        </r>
      </text>
    </comment>
    <comment ref="M380" authorId="0">
      <text>
        <r>
          <rPr>
            <b/>
            <sz val="9"/>
            <color indexed="81"/>
            <rFont val="돋움"/>
            <family val="3"/>
            <charset val="129"/>
          </rPr>
          <t>회의록 분량으로 조사자가 임의 기재.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<sst xmlns="http://schemas.openxmlformats.org/spreadsheetml/2006/main" count="928" uniqueCount="459">
  <si>
    <t>행정사무감사</t>
    <phoneticPr fontId="1" type="noConversion"/>
  </si>
  <si>
    <t>서울</t>
    <phoneticPr fontId="1" type="noConversion"/>
  </si>
  <si>
    <t>본회의</t>
    <phoneticPr fontId="1" type="noConversion"/>
  </si>
  <si>
    <t>회의 시간</t>
    <phoneticPr fontId="1" type="noConversion"/>
  </si>
  <si>
    <t xml:space="preserve">회의시간 </t>
    <phoneticPr fontId="1" type="noConversion"/>
  </si>
  <si>
    <t>평균</t>
    <phoneticPr fontId="1" type="noConversion"/>
  </si>
  <si>
    <t>회의시간</t>
    <phoneticPr fontId="1" type="noConversion"/>
  </si>
  <si>
    <t>구    분</t>
    <phoneticPr fontId="1" type="noConversion"/>
  </si>
  <si>
    <t>특별위원회</t>
    <phoneticPr fontId="1" type="noConversion"/>
  </si>
  <si>
    <t>상임위원회</t>
    <phoneticPr fontId="1" type="noConversion"/>
  </si>
  <si>
    <t>행정문화</t>
    <phoneticPr fontId="1" type="noConversion"/>
  </si>
  <si>
    <t>건설복지</t>
    <phoneticPr fontId="1" type="noConversion"/>
  </si>
  <si>
    <t>행정보건</t>
    <phoneticPr fontId="1" type="noConversion"/>
  </si>
  <si>
    <t>복지건설</t>
    <phoneticPr fontId="1" type="noConversion"/>
  </si>
  <si>
    <t>행정</t>
    <phoneticPr fontId="1" type="noConversion"/>
  </si>
  <si>
    <t>행정재무</t>
    <phoneticPr fontId="1" type="noConversion"/>
  </si>
  <si>
    <t>기획행정</t>
    <phoneticPr fontId="1" type="noConversion"/>
  </si>
  <si>
    <t>내무</t>
    <phoneticPr fontId="1" type="noConversion"/>
  </si>
  <si>
    <t>시민건설</t>
    <phoneticPr fontId="1" type="noConversion"/>
  </si>
  <si>
    <t>행정재경</t>
    <phoneticPr fontId="1" type="noConversion"/>
  </si>
  <si>
    <t>도시건설</t>
    <phoneticPr fontId="1" type="noConversion"/>
  </si>
  <si>
    <t>행정기획</t>
    <phoneticPr fontId="1" type="noConversion"/>
  </si>
  <si>
    <t>운영복지</t>
    <phoneticPr fontId="1" type="noConversion"/>
  </si>
  <si>
    <t>건설</t>
    <phoneticPr fontId="1" type="noConversion"/>
  </si>
  <si>
    <t>행정복지</t>
    <phoneticPr fontId="1" type="noConversion"/>
  </si>
  <si>
    <t>재무건설</t>
    <phoneticPr fontId="1" type="noConversion"/>
  </si>
  <si>
    <t>보건복지</t>
    <phoneticPr fontId="1" type="noConversion"/>
  </si>
  <si>
    <t>재정건설</t>
    <phoneticPr fontId="1" type="noConversion"/>
  </si>
  <si>
    <t>행정건설</t>
    <phoneticPr fontId="1" type="noConversion"/>
  </si>
  <si>
    <t>복지도시</t>
    <phoneticPr fontId="1" type="noConversion"/>
  </si>
  <si>
    <t>내무행정</t>
    <phoneticPr fontId="1" type="noConversion"/>
  </si>
  <si>
    <t>사회건설</t>
    <phoneticPr fontId="1" type="noConversion"/>
  </si>
  <si>
    <t>총무재무</t>
    <phoneticPr fontId="1" type="noConversion"/>
  </si>
  <si>
    <t>재정복지</t>
    <phoneticPr fontId="1" type="noConversion"/>
  </si>
  <si>
    <t>특별위원회</t>
    <phoneticPr fontId="1" type="noConversion"/>
  </si>
  <si>
    <t>자치행정</t>
    <phoneticPr fontId="1" type="noConversion"/>
  </si>
  <si>
    <t>총무</t>
    <phoneticPr fontId="1" type="noConversion"/>
  </si>
  <si>
    <t>사회도시</t>
    <phoneticPr fontId="1" type="noConversion"/>
  </si>
  <si>
    <t>기획자치</t>
    <phoneticPr fontId="1" type="noConversion"/>
  </si>
  <si>
    <t>복지건설</t>
    <phoneticPr fontId="1" type="noConversion"/>
  </si>
  <si>
    <t>기획총무</t>
    <phoneticPr fontId="1" type="noConversion"/>
  </si>
  <si>
    <t>주민복지</t>
    <phoneticPr fontId="1" type="noConversion"/>
  </si>
  <si>
    <t>주민도시</t>
    <phoneticPr fontId="1" type="noConversion"/>
  </si>
  <si>
    <t>기획주민행정</t>
    <phoneticPr fontId="1" type="noConversion"/>
  </si>
  <si>
    <t>관광환경도시</t>
    <phoneticPr fontId="1" type="noConversion"/>
  </si>
  <si>
    <t>기획행정</t>
    <phoneticPr fontId="1" type="noConversion"/>
  </si>
  <si>
    <t>운영행정</t>
    <phoneticPr fontId="1" type="noConversion"/>
  </si>
  <si>
    <t>도시건설</t>
    <phoneticPr fontId="1" type="noConversion"/>
  </si>
  <si>
    <t>행정자치</t>
    <phoneticPr fontId="1" type="noConversion"/>
  </si>
  <si>
    <t>도시복지</t>
    <phoneticPr fontId="1" type="noConversion"/>
  </si>
  <si>
    <t>주민생활</t>
    <phoneticPr fontId="1" type="noConversion"/>
  </si>
  <si>
    <t>복지환경</t>
    <phoneticPr fontId="1" type="noConversion"/>
  </si>
  <si>
    <t>사회복지</t>
    <phoneticPr fontId="1" type="noConversion"/>
  </si>
  <si>
    <t>자치도시</t>
    <phoneticPr fontId="1" type="noConversion"/>
  </si>
  <si>
    <t>기획주민</t>
    <phoneticPr fontId="1" type="noConversion"/>
  </si>
  <si>
    <t>도시경제</t>
    <phoneticPr fontId="1" type="noConversion"/>
  </si>
  <si>
    <t>기획주민복지</t>
    <phoneticPr fontId="1" type="noConversion"/>
  </si>
  <si>
    <t>복지도시</t>
    <phoneticPr fontId="1" type="noConversion"/>
  </si>
  <si>
    <t>총무사회</t>
    <phoneticPr fontId="1" type="noConversion"/>
  </si>
  <si>
    <t>환경도시</t>
    <phoneticPr fontId="1" type="noConversion"/>
  </si>
  <si>
    <t>경제복지</t>
    <phoneticPr fontId="1" type="noConversion"/>
  </si>
  <si>
    <t>도시교통</t>
    <phoneticPr fontId="1" type="noConversion"/>
  </si>
  <si>
    <t>산업도시</t>
    <phoneticPr fontId="1" type="noConversion"/>
  </si>
  <si>
    <t>사회건설</t>
    <phoneticPr fontId="1" type="noConversion"/>
  </si>
  <si>
    <t>내무</t>
    <phoneticPr fontId="1" type="noConversion"/>
  </si>
  <si>
    <t>건설환경</t>
    <phoneticPr fontId="1" type="noConversion"/>
  </si>
  <si>
    <t>행정사무감사</t>
    <phoneticPr fontId="1" type="noConversion"/>
  </si>
  <si>
    <t>산업건설</t>
    <phoneticPr fontId="1" type="noConversion"/>
  </si>
  <si>
    <t>총무개발</t>
    <phoneticPr fontId="1" type="noConversion"/>
  </si>
  <si>
    <t>경제환경</t>
    <phoneticPr fontId="1" type="noConversion"/>
  </si>
  <si>
    <t>문화복지</t>
    <phoneticPr fontId="1" type="noConversion"/>
  </si>
  <si>
    <t>행정기획</t>
    <phoneticPr fontId="1" type="noConversion"/>
  </si>
  <si>
    <t>환경경제</t>
    <phoneticPr fontId="1" type="noConversion"/>
  </si>
  <si>
    <t>건설교통</t>
    <phoneticPr fontId="1" type="noConversion"/>
  </si>
  <si>
    <t>기획재정</t>
    <phoneticPr fontId="1" type="noConversion"/>
  </si>
  <si>
    <t>행정복지</t>
    <phoneticPr fontId="1" type="noConversion"/>
  </si>
  <si>
    <t>총무경제</t>
    <phoneticPr fontId="1" type="noConversion"/>
  </si>
  <si>
    <t>보사환경</t>
    <phoneticPr fontId="1" type="noConversion"/>
  </si>
  <si>
    <t>경제사회</t>
    <phoneticPr fontId="1" type="noConversion"/>
  </si>
  <si>
    <t>기획복지</t>
    <phoneticPr fontId="1" type="noConversion"/>
  </si>
  <si>
    <t>도시환경</t>
    <phoneticPr fontId="1" type="noConversion"/>
  </si>
  <si>
    <t>도시산업</t>
    <phoneticPr fontId="1" type="noConversion"/>
  </si>
  <si>
    <t>경제건설</t>
    <phoneticPr fontId="1" type="noConversion"/>
  </si>
  <si>
    <t>산업</t>
    <phoneticPr fontId="1" type="noConversion"/>
  </si>
  <si>
    <t>산업경제</t>
    <phoneticPr fontId="1" type="noConversion"/>
  </si>
  <si>
    <t>건설도시</t>
    <phoneticPr fontId="1" type="noConversion"/>
  </si>
  <si>
    <t>내무복지</t>
    <phoneticPr fontId="1" type="noConversion"/>
  </si>
  <si>
    <t>재정경제</t>
    <phoneticPr fontId="1" type="noConversion"/>
  </si>
  <si>
    <t>행정운영</t>
    <phoneticPr fontId="1" type="noConversion"/>
  </si>
  <si>
    <t>운영내무</t>
    <phoneticPr fontId="1" type="noConversion"/>
  </si>
  <si>
    <t>산업개발</t>
    <phoneticPr fontId="1" type="noConversion"/>
  </si>
  <si>
    <t>총무복지</t>
    <phoneticPr fontId="1" type="noConversion"/>
  </si>
  <si>
    <t>행정</t>
    <phoneticPr fontId="1" type="noConversion"/>
  </si>
  <si>
    <t>문화경제</t>
    <phoneticPr fontId="1" type="noConversion"/>
  </si>
  <si>
    <t>보건복지</t>
    <phoneticPr fontId="1" type="noConversion"/>
  </si>
  <si>
    <t>행정지원</t>
    <phoneticPr fontId="1" type="noConversion"/>
  </si>
  <si>
    <t>경제개발</t>
    <phoneticPr fontId="1" type="noConversion"/>
  </si>
  <si>
    <t>관광경제환경</t>
    <phoneticPr fontId="1" type="noConversion"/>
  </si>
  <si>
    <t>환경복지</t>
    <phoneticPr fontId="1" type="noConversion"/>
  </si>
  <si>
    <t>관광건설</t>
    <phoneticPr fontId="1" type="noConversion"/>
  </si>
  <si>
    <t>행정문화복지</t>
    <phoneticPr fontId="1" type="noConversion"/>
  </si>
  <si>
    <t>일반행정</t>
    <phoneticPr fontId="1" type="noConversion"/>
  </si>
  <si>
    <t>보사산업</t>
    <phoneticPr fontId="1" type="noConversion"/>
  </si>
  <si>
    <t>행정사회</t>
    <phoneticPr fontId="1" type="noConversion"/>
  </si>
  <si>
    <t>*2009년도 회의록 없음</t>
    <phoneticPr fontId="1" type="noConversion"/>
  </si>
  <si>
    <t>_</t>
    <phoneticPr fontId="1" type="noConversion"/>
  </si>
  <si>
    <t>*1차 회의시간 불분명</t>
    <phoneticPr fontId="1" type="noConversion"/>
  </si>
  <si>
    <t>도시</t>
    <phoneticPr fontId="1" type="noConversion"/>
  </si>
  <si>
    <t>복지산업</t>
    <phoneticPr fontId="1" type="noConversion"/>
  </si>
  <si>
    <t>*회의록 1차 열람불가</t>
    <phoneticPr fontId="1" type="noConversion"/>
  </si>
  <si>
    <t>*회의록 1차분 열람불가</t>
    <phoneticPr fontId="1" type="noConversion"/>
  </si>
  <si>
    <t>*회의록 2차분 열람불가</t>
    <phoneticPr fontId="1" type="noConversion"/>
  </si>
  <si>
    <r>
      <t xml:space="preserve">상임위원회                                            </t>
    </r>
    <r>
      <rPr>
        <b/>
        <sz val="9"/>
        <color theme="1"/>
        <rFont val="맑은 고딕"/>
        <family val="3"/>
        <charset val="129"/>
        <scheme val="minor"/>
      </rPr>
      <t xml:space="preserve">운영위원회 제외*                                </t>
    </r>
    <phoneticPr fontId="1" type="noConversion"/>
  </si>
  <si>
    <t>1명빼고 겸직</t>
    <phoneticPr fontId="1" type="noConversion"/>
  </si>
  <si>
    <t>회의록 1차분 열람불가</t>
    <phoneticPr fontId="1" type="noConversion"/>
  </si>
  <si>
    <t>(+)상임위 연석회의 4:54</t>
    <phoneticPr fontId="1" type="noConversion"/>
  </si>
  <si>
    <t>*상임위원회, 특별위원회 (회의록) 없음!</t>
    <phoneticPr fontId="1" type="noConversion"/>
  </si>
  <si>
    <t>1차분 현지감사 속기불가</t>
    <phoneticPr fontId="1" type="noConversion"/>
  </si>
  <si>
    <t>_</t>
    <phoneticPr fontId="1" type="noConversion"/>
  </si>
  <si>
    <t>총무</t>
    <phoneticPr fontId="1" type="noConversion"/>
  </si>
  <si>
    <t>산업건설</t>
    <phoneticPr fontId="1" type="noConversion"/>
  </si>
  <si>
    <t>기획행정</t>
    <phoneticPr fontId="1" type="noConversion"/>
  </si>
  <si>
    <t>보사상하수</t>
    <phoneticPr fontId="1" type="noConversion"/>
  </si>
  <si>
    <t>건설도시</t>
    <phoneticPr fontId="1" type="noConversion"/>
  </si>
  <si>
    <t>기획총무</t>
    <phoneticPr fontId="1" type="noConversion"/>
  </si>
  <si>
    <t>사회산업</t>
    <phoneticPr fontId="1" type="noConversion"/>
  </si>
  <si>
    <t>경제건설</t>
    <phoneticPr fontId="1" type="noConversion"/>
  </si>
  <si>
    <t>총무사무</t>
    <phoneticPr fontId="1" type="noConversion"/>
  </si>
  <si>
    <t>건설사업</t>
    <phoneticPr fontId="1" type="noConversion"/>
  </si>
  <si>
    <t>총무사회</t>
    <phoneticPr fontId="1" type="noConversion"/>
  </si>
  <si>
    <t>자치행정</t>
    <phoneticPr fontId="1" type="noConversion"/>
  </si>
  <si>
    <t>내무</t>
    <phoneticPr fontId="1" type="noConversion"/>
  </si>
  <si>
    <t>총무행정</t>
    <phoneticPr fontId="1" type="noConversion"/>
  </si>
  <si>
    <t>복지행정</t>
    <phoneticPr fontId="1" type="noConversion"/>
  </si>
  <si>
    <t>(+)상임위 연석회의 1:01</t>
    <phoneticPr fontId="1" type="noConversion"/>
  </si>
  <si>
    <t>(+)상임위 연석회의 5:36</t>
    <phoneticPr fontId="1" type="noConversion"/>
  </si>
  <si>
    <t>자치행정</t>
    <phoneticPr fontId="1" type="noConversion"/>
  </si>
  <si>
    <t>운영행정</t>
    <phoneticPr fontId="1" type="noConversion"/>
  </si>
  <si>
    <t>사회도시</t>
    <phoneticPr fontId="1" type="noConversion"/>
  </si>
  <si>
    <t>운영자치</t>
    <phoneticPr fontId="1" type="noConversion"/>
  </si>
  <si>
    <t>산업건설</t>
    <phoneticPr fontId="1" type="noConversion"/>
  </si>
  <si>
    <t>행정자치</t>
    <phoneticPr fontId="1" type="noConversion"/>
  </si>
  <si>
    <t>의회행정복지</t>
    <phoneticPr fontId="1" type="noConversion"/>
  </si>
  <si>
    <t>경제건설</t>
    <phoneticPr fontId="1" type="noConversion"/>
  </si>
  <si>
    <t>_</t>
    <phoneticPr fontId="1" type="noConversion"/>
  </si>
  <si>
    <t>상임위 연석회의 (+)3:24</t>
    <phoneticPr fontId="1" type="noConversion"/>
  </si>
  <si>
    <t>행정재무</t>
    <phoneticPr fontId="1" type="noConversion"/>
  </si>
  <si>
    <t>보건복지</t>
    <phoneticPr fontId="1" type="noConversion"/>
  </si>
  <si>
    <t>도시건설</t>
    <phoneticPr fontId="1" type="noConversion"/>
  </si>
  <si>
    <t>_</t>
    <phoneticPr fontId="1" type="noConversion"/>
  </si>
  <si>
    <t>부산</t>
    <phoneticPr fontId="1" type="noConversion"/>
  </si>
  <si>
    <t>대구</t>
    <phoneticPr fontId="1" type="noConversion"/>
  </si>
  <si>
    <t>인천</t>
    <phoneticPr fontId="1" type="noConversion"/>
  </si>
  <si>
    <t>광주</t>
    <phoneticPr fontId="1" type="noConversion"/>
  </si>
  <si>
    <t>대전</t>
    <phoneticPr fontId="1" type="noConversion"/>
  </si>
  <si>
    <t>울산</t>
    <phoneticPr fontId="1" type="noConversion"/>
  </si>
  <si>
    <t>경기</t>
    <phoneticPr fontId="1" type="noConversion"/>
  </si>
  <si>
    <t>강원</t>
    <phoneticPr fontId="1" type="noConversion"/>
  </si>
  <si>
    <t>충북</t>
    <phoneticPr fontId="1" type="noConversion"/>
  </si>
  <si>
    <t>충남</t>
    <phoneticPr fontId="1" type="noConversion"/>
  </si>
  <si>
    <t>예산결산특별위원회</t>
    <phoneticPr fontId="1" type="noConversion"/>
  </si>
  <si>
    <r>
      <t xml:space="preserve">겸   직                              </t>
    </r>
    <r>
      <rPr>
        <b/>
        <sz val="8"/>
        <color theme="1"/>
        <rFont val="맑은 고딕"/>
        <family val="3"/>
        <charset val="129"/>
        <scheme val="minor"/>
      </rPr>
      <t>운영위원회 포함*</t>
    </r>
    <phoneticPr fontId="1" type="noConversion"/>
  </si>
  <si>
    <t>_</t>
    <phoneticPr fontId="1" type="noConversion"/>
  </si>
  <si>
    <t>회의시간 (평균)</t>
    <phoneticPr fontId="1" type="noConversion"/>
  </si>
  <si>
    <t>_</t>
    <phoneticPr fontId="1" type="noConversion"/>
  </si>
  <si>
    <t>(총무)155회 이후 회의록 누락</t>
    <phoneticPr fontId="1" type="noConversion"/>
  </si>
  <si>
    <t>_</t>
    <phoneticPr fontId="1" type="noConversion"/>
  </si>
  <si>
    <t>_</t>
    <phoneticPr fontId="1" type="noConversion"/>
  </si>
  <si>
    <t>_</t>
    <phoneticPr fontId="1" type="noConversion"/>
  </si>
  <si>
    <t>종로구(12/18)</t>
    <phoneticPr fontId="1" type="noConversion"/>
  </si>
  <si>
    <t>중구(12/18)</t>
    <phoneticPr fontId="1" type="noConversion"/>
  </si>
  <si>
    <t>용산구(12/14)</t>
    <phoneticPr fontId="1" type="noConversion"/>
  </si>
  <si>
    <t>성동구(12/23)</t>
    <phoneticPr fontId="1" type="noConversion"/>
  </si>
  <si>
    <t>광진구(12/21)</t>
    <phoneticPr fontId="1" type="noConversion"/>
  </si>
  <si>
    <t>동대문(12/14)</t>
    <phoneticPr fontId="1" type="noConversion"/>
  </si>
  <si>
    <t>중랑구(12/14)</t>
    <phoneticPr fontId="1" type="noConversion"/>
  </si>
  <si>
    <t>성북구(12/14)</t>
    <phoneticPr fontId="1" type="noConversion"/>
  </si>
  <si>
    <t>강북구(12/14)</t>
    <phoneticPr fontId="1" type="noConversion"/>
  </si>
  <si>
    <t>도봉구(12/18)</t>
    <phoneticPr fontId="1" type="noConversion"/>
  </si>
  <si>
    <t>노원구(12/18)</t>
    <phoneticPr fontId="1" type="noConversion"/>
  </si>
  <si>
    <t>은평구(12/11)</t>
    <phoneticPr fontId="1" type="noConversion"/>
  </si>
  <si>
    <t>서대문(12/21)</t>
    <phoneticPr fontId="1" type="noConversion"/>
  </si>
  <si>
    <t>마포구(12/15)</t>
    <phoneticPr fontId="1" type="noConversion"/>
  </si>
  <si>
    <t>양천구(12/21)</t>
    <phoneticPr fontId="1" type="noConversion"/>
  </si>
  <si>
    <t>강서구(12/17)</t>
    <phoneticPr fontId="1" type="noConversion"/>
  </si>
  <si>
    <t>구로구(12/28)</t>
    <phoneticPr fontId="1" type="noConversion"/>
  </si>
  <si>
    <t>금천구(12/15)</t>
    <phoneticPr fontId="1" type="noConversion"/>
  </si>
  <si>
    <t>영등포(12/18)</t>
    <phoneticPr fontId="1" type="noConversion"/>
  </si>
  <si>
    <t>동작구(12/21)</t>
    <phoneticPr fontId="1" type="noConversion"/>
  </si>
  <si>
    <t>관악구(12/18)</t>
    <phoneticPr fontId="1" type="noConversion"/>
  </si>
  <si>
    <t>서초구(12/30)</t>
    <phoneticPr fontId="1" type="noConversion"/>
  </si>
  <si>
    <t>송파구(12/17)</t>
    <phoneticPr fontId="1" type="noConversion"/>
  </si>
  <si>
    <t>강남구(12/18)</t>
    <phoneticPr fontId="1" type="noConversion"/>
  </si>
  <si>
    <t>강동구(12/11)</t>
    <phoneticPr fontId="1" type="noConversion"/>
  </si>
  <si>
    <t>춘천시(12/21)</t>
    <phoneticPr fontId="1" type="noConversion"/>
  </si>
  <si>
    <t>원주시(12/21)</t>
    <phoneticPr fontId="1" type="noConversion"/>
  </si>
  <si>
    <t>강릉시(12/29)</t>
    <phoneticPr fontId="1" type="noConversion"/>
  </si>
  <si>
    <t>태백시(12/21)</t>
    <phoneticPr fontId="1" type="noConversion"/>
  </si>
  <si>
    <t>삼척시(12/18)</t>
    <phoneticPr fontId="1" type="noConversion"/>
  </si>
  <si>
    <t>홍천군(12/17)</t>
    <phoneticPr fontId="1" type="noConversion"/>
  </si>
  <si>
    <t>횡성군(12/29)</t>
    <phoneticPr fontId="1" type="noConversion"/>
  </si>
  <si>
    <t>영월군(12/18)</t>
    <phoneticPr fontId="1" type="noConversion"/>
  </si>
  <si>
    <t>정선군(12/18)</t>
    <phoneticPr fontId="1" type="noConversion"/>
  </si>
  <si>
    <t>철원군(12/18)</t>
    <phoneticPr fontId="1" type="noConversion"/>
  </si>
  <si>
    <t xml:space="preserve">   (예결위)2차분 회의시간 확인불가 </t>
    <phoneticPr fontId="1" type="noConversion"/>
  </si>
  <si>
    <t>화천군(12/24)</t>
    <phoneticPr fontId="1" type="noConversion"/>
  </si>
  <si>
    <t>(본회의)회의록 2차분 열람불가, (예결위)회의록 2차분 열람불가</t>
    <phoneticPr fontId="1" type="noConversion"/>
  </si>
  <si>
    <t>(본회의)회의록 1차분열람불가, (예결위)회의록 1차분 열람불가</t>
    <phoneticPr fontId="1" type="noConversion"/>
  </si>
  <si>
    <t>인제군(12/18)</t>
    <phoneticPr fontId="1" type="noConversion"/>
  </si>
  <si>
    <t>양양군(12/24)</t>
    <phoneticPr fontId="1" type="noConversion"/>
  </si>
  <si>
    <t>동해시(12/21)</t>
    <phoneticPr fontId="1" type="noConversion"/>
  </si>
  <si>
    <t>동구(12/17)</t>
    <phoneticPr fontId="1" type="noConversion"/>
  </si>
  <si>
    <t>중구(12/21)</t>
    <phoneticPr fontId="1" type="noConversion"/>
  </si>
  <si>
    <t>서구(12/18)</t>
    <phoneticPr fontId="1" type="noConversion"/>
  </si>
  <si>
    <t>대덕구(12/30)</t>
    <phoneticPr fontId="1" type="noConversion"/>
  </si>
  <si>
    <t>전주시(12/21)</t>
    <phoneticPr fontId="1" type="noConversion"/>
  </si>
  <si>
    <t>군산시(12/21)</t>
    <phoneticPr fontId="1" type="noConversion"/>
  </si>
  <si>
    <t>익산시(12/24)</t>
    <phoneticPr fontId="1" type="noConversion"/>
  </si>
  <si>
    <t>정읍시(12/18)</t>
    <phoneticPr fontId="1" type="noConversion"/>
  </si>
  <si>
    <t>남원시(12/18)</t>
    <phoneticPr fontId="1" type="noConversion"/>
  </si>
  <si>
    <t>김제시(12/18)</t>
    <phoneticPr fontId="1" type="noConversion"/>
  </si>
  <si>
    <t>완주군(12/31)</t>
    <phoneticPr fontId="1" type="noConversion"/>
  </si>
  <si>
    <t>(산업상임위)1차분 현지감사 속기불가</t>
    <phoneticPr fontId="1" type="noConversion"/>
  </si>
  <si>
    <t>진안군(12/18)</t>
    <phoneticPr fontId="1" type="noConversion"/>
  </si>
  <si>
    <t>임실군(12/21)</t>
    <phoneticPr fontId="1" type="noConversion"/>
  </si>
  <si>
    <t>순창군(12/18)</t>
    <phoneticPr fontId="1" type="noConversion"/>
  </si>
  <si>
    <t>고창군(12/18)</t>
    <phoneticPr fontId="1" type="noConversion"/>
  </si>
  <si>
    <t>부안군(12/23)</t>
    <phoneticPr fontId="1" type="noConversion"/>
  </si>
  <si>
    <t>청주시(12/18)</t>
    <phoneticPr fontId="1" type="noConversion"/>
  </si>
  <si>
    <t>충주시(12/23)</t>
    <phoneticPr fontId="1" type="noConversion"/>
  </si>
  <si>
    <t>제천시(12/23)</t>
    <phoneticPr fontId="1" type="noConversion"/>
  </si>
  <si>
    <t>청원군(12/22)</t>
    <phoneticPr fontId="1" type="noConversion"/>
  </si>
  <si>
    <t>보은군(12/24)</t>
    <phoneticPr fontId="1" type="noConversion"/>
  </si>
  <si>
    <t>옥천군(12/24)</t>
    <phoneticPr fontId="1" type="noConversion"/>
  </si>
  <si>
    <t>영동군(12/23)</t>
    <phoneticPr fontId="1" type="noConversion"/>
  </si>
  <si>
    <t>증평군(12/22)</t>
    <phoneticPr fontId="1" type="noConversion"/>
  </si>
  <si>
    <t>진천군(12/23)</t>
    <phoneticPr fontId="1" type="noConversion"/>
  </si>
  <si>
    <t>괴산군(12/17)</t>
    <phoneticPr fontId="1" type="noConversion"/>
  </si>
  <si>
    <t>음성군(12/28)</t>
    <phoneticPr fontId="1" type="noConversion"/>
  </si>
  <si>
    <t>단양군(12/21)</t>
    <phoneticPr fontId="1" type="noConversion"/>
  </si>
  <si>
    <t>(본회의)현장방문 제외</t>
    <phoneticPr fontId="1" type="noConversion"/>
  </si>
  <si>
    <t>서구(12/24)</t>
    <phoneticPr fontId="1" type="noConversion"/>
  </si>
  <si>
    <t>남구(12/28)</t>
    <phoneticPr fontId="1" type="noConversion"/>
  </si>
  <si>
    <t>북구(12/24)</t>
    <phoneticPr fontId="1" type="noConversion"/>
  </si>
  <si>
    <t>달서구(12/24)</t>
    <phoneticPr fontId="1" type="noConversion"/>
  </si>
  <si>
    <t>수성구(12/21)</t>
    <phoneticPr fontId="1" type="noConversion"/>
  </si>
  <si>
    <t>중구(12/28)</t>
    <phoneticPr fontId="1" type="noConversion"/>
  </si>
  <si>
    <t>부산진(12/22)</t>
    <phoneticPr fontId="1" type="noConversion"/>
  </si>
  <si>
    <t>동래구(12/24)</t>
    <phoneticPr fontId="1" type="noConversion"/>
  </si>
  <si>
    <t>남구(12/21)</t>
    <phoneticPr fontId="1" type="noConversion"/>
  </si>
  <si>
    <t>해운대(12/24)</t>
    <phoneticPr fontId="1" type="noConversion"/>
  </si>
  <si>
    <t>사하구(12/23)</t>
    <phoneticPr fontId="1" type="noConversion"/>
  </si>
  <si>
    <t>금정구(12/22)</t>
    <phoneticPr fontId="1" type="noConversion"/>
  </si>
  <si>
    <t>강서구(12/28)</t>
    <phoneticPr fontId="1" type="noConversion"/>
  </si>
  <si>
    <t>연제구(12/24)</t>
    <phoneticPr fontId="1" type="noConversion"/>
  </si>
  <si>
    <t>수영구(12/23)</t>
    <phoneticPr fontId="1" type="noConversion"/>
  </si>
  <si>
    <t>사상구(12/21)</t>
    <phoneticPr fontId="1" type="noConversion"/>
  </si>
  <si>
    <t>기장군(12/28)</t>
    <phoneticPr fontId="1" type="noConversion"/>
  </si>
  <si>
    <t>중구(12/16)</t>
    <phoneticPr fontId="1" type="noConversion"/>
  </si>
  <si>
    <t>동구(12/24)</t>
    <phoneticPr fontId="1" type="noConversion"/>
  </si>
  <si>
    <t>남구(12/17)</t>
    <phoneticPr fontId="1" type="noConversion"/>
  </si>
  <si>
    <t>연수구(12/8)</t>
    <phoneticPr fontId="1" type="noConversion"/>
  </si>
  <si>
    <t>남동구(12/21)</t>
    <phoneticPr fontId="1" type="noConversion"/>
  </si>
  <si>
    <t>부평구(12/17)</t>
    <phoneticPr fontId="1" type="noConversion"/>
  </si>
  <si>
    <t>계양구(12/14)</t>
    <phoneticPr fontId="1" type="noConversion"/>
  </si>
  <si>
    <t>(본회의) 회의록 6차분 없음</t>
    <phoneticPr fontId="1" type="noConversion"/>
  </si>
  <si>
    <t>옹진군(12/07)</t>
    <phoneticPr fontId="1" type="noConversion"/>
  </si>
  <si>
    <t>*(본회의)회의록 1차분 열람불가(개회식 중복기재)</t>
    <phoneticPr fontId="1" type="noConversion"/>
  </si>
  <si>
    <t>동구(12/18)</t>
    <phoneticPr fontId="1" type="noConversion"/>
  </si>
  <si>
    <t>서구(12/21)</t>
    <phoneticPr fontId="1" type="noConversion"/>
  </si>
  <si>
    <t>남구(12/24)</t>
    <phoneticPr fontId="1" type="noConversion"/>
  </si>
  <si>
    <t>북구(12/23)</t>
    <phoneticPr fontId="1" type="noConversion"/>
  </si>
  <si>
    <t>광산구(12/18)</t>
    <phoneticPr fontId="1" type="noConversion"/>
  </si>
  <si>
    <t>수원시 (12/21)</t>
    <phoneticPr fontId="1" type="noConversion"/>
  </si>
  <si>
    <t>성남시(12/22)</t>
    <phoneticPr fontId="1" type="noConversion"/>
  </si>
  <si>
    <t>고양시(12/29)</t>
    <phoneticPr fontId="1" type="noConversion"/>
  </si>
  <si>
    <t>부천시(12/23)</t>
    <phoneticPr fontId="1" type="noConversion"/>
  </si>
  <si>
    <t>안양시(12/23)</t>
    <phoneticPr fontId="1" type="noConversion"/>
  </si>
  <si>
    <t>안산시(12/28)</t>
    <phoneticPr fontId="1" type="noConversion"/>
  </si>
  <si>
    <t>용인시(12/24)</t>
    <phoneticPr fontId="1" type="noConversion"/>
  </si>
  <si>
    <t>의정부(12/17)</t>
    <phoneticPr fontId="1" type="noConversion"/>
  </si>
  <si>
    <t>남양주(12/21)</t>
    <phoneticPr fontId="1" type="noConversion"/>
  </si>
  <si>
    <t>평택시(12/21)</t>
    <phoneticPr fontId="1" type="noConversion"/>
  </si>
  <si>
    <t>광명시(12/18)</t>
    <phoneticPr fontId="1" type="noConversion"/>
  </si>
  <si>
    <t>시흥시(12/18)</t>
    <phoneticPr fontId="1" type="noConversion"/>
  </si>
  <si>
    <t>군포시(12/21)</t>
    <phoneticPr fontId="1" type="noConversion"/>
  </si>
  <si>
    <t>화성시(12/28)</t>
    <phoneticPr fontId="1" type="noConversion"/>
  </si>
  <si>
    <t>파주시(12/21)</t>
    <phoneticPr fontId="1" type="noConversion"/>
  </si>
  <si>
    <t>이천시(12/23)</t>
    <phoneticPr fontId="1" type="noConversion"/>
  </si>
  <si>
    <t>(운영위)회의록 1차분 열람불가</t>
    <phoneticPr fontId="1" type="noConversion"/>
  </si>
  <si>
    <t>포천시(12/18)</t>
    <phoneticPr fontId="1" type="noConversion"/>
  </si>
  <si>
    <t>광주시(12/21)</t>
    <phoneticPr fontId="1" type="noConversion"/>
  </si>
  <si>
    <t>안성시(12/21)</t>
    <phoneticPr fontId="1" type="noConversion"/>
  </si>
  <si>
    <t>하남시(12/24)</t>
    <phoneticPr fontId="1" type="noConversion"/>
  </si>
  <si>
    <t>의왕시(12/16)</t>
    <phoneticPr fontId="1" type="noConversion"/>
  </si>
  <si>
    <t>양주시(12/21)</t>
    <phoneticPr fontId="1" type="noConversion"/>
  </si>
  <si>
    <t>오산시(12/18)</t>
    <phoneticPr fontId="1" type="noConversion"/>
  </si>
  <si>
    <t>여주군(12/18)</t>
    <phoneticPr fontId="1" type="noConversion"/>
  </si>
  <si>
    <t>양평군(12/23)</t>
    <phoneticPr fontId="1" type="noConversion"/>
  </si>
  <si>
    <t>연천군(12/23)</t>
    <phoneticPr fontId="1" type="noConversion"/>
  </si>
  <si>
    <t>*조례제정, 예산결산, 행정감사가 비슷한 명칭의 특위로 함께 행해짐</t>
    <phoneticPr fontId="1" type="noConversion"/>
  </si>
  <si>
    <t>중구(12/19)</t>
    <phoneticPr fontId="1" type="noConversion"/>
  </si>
  <si>
    <t>남구(12/18)</t>
    <phoneticPr fontId="1" type="noConversion"/>
  </si>
  <si>
    <t>울주군(12/23)</t>
    <phoneticPr fontId="1" type="noConversion"/>
  </si>
  <si>
    <t>천안시(12/21)</t>
    <phoneticPr fontId="1" type="noConversion"/>
  </si>
  <si>
    <t>공주시(12/18)</t>
    <phoneticPr fontId="1" type="noConversion"/>
  </si>
  <si>
    <t>(행정복지)회의록 1차분 열람불가, (예결위)회의록 2차분 열람불가</t>
    <phoneticPr fontId="1" type="noConversion"/>
  </si>
  <si>
    <t>보령시(12/21)</t>
    <phoneticPr fontId="1" type="noConversion"/>
  </si>
  <si>
    <t>서산시(12/22)</t>
    <phoneticPr fontId="1" type="noConversion"/>
  </si>
  <si>
    <t>논산시(12/21)</t>
    <phoneticPr fontId="1" type="noConversion"/>
  </si>
  <si>
    <t>계룡시(12/29)</t>
    <phoneticPr fontId="1" type="noConversion"/>
  </si>
  <si>
    <t>연기군(12/21)</t>
    <phoneticPr fontId="1" type="noConversion"/>
  </si>
  <si>
    <t>서천군(12/21)</t>
    <phoneticPr fontId="1" type="noConversion"/>
  </si>
  <si>
    <t>청양군(12/18)</t>
    <phoneticPr fontId="1" type="noConversion"/>
  </si>
  <si>
    <t>예산군(12/18)</t>
    <phoneticPr fontId="1" type="noConversion"/>
  </si>
  <si>
    <t>총무</t>
    <phoneticPr fontId="1" type="noConversion"/>
  </si>
  <si>
    <t>당진군(12/21)</t>
    <phoneticPr fontId="1" type="noConversion"/>
  </si>
  <si>
    <t>시민행정위원회→행정문화위원회,                                             재무건설위원회→건설복지위원회</t>
    <phoneticPr fontId="1" type="noConversion"/>
  </si>
  <si>
    <t>(+)전원위원회 8:53, *행정감사시간포함</t>
    <phoneticPr fontId="1" type="noConversion"/>
  </si>
  <si>
    <t>창원시(12/23)</t>
    <phoneticPr fontId="1" type="noConversion"/>
  </si>
  <si>
    <t>마산시(12/18)</t>
    <phoneticPr fontId="1" type="noConversion"/>
  </si>
  <si>
    <t>진주시(12/23)</t>
    <phoneticPr fontId="1" type="noConversion"/>
  </si>
  <si>
    <t>진해시(12/24)</t>
    <phoneticPr fontId="1" type="noConversion"/>
  </si>
  <si>
    <t>통영시(12/21)</t>
    <phoneticPr fontId="1" type="noConversion"/>
  </si>
  <si>
    <t>사천시(12/24)</t>
    <phoneticPr fontId="1" type="noConversion"/>
  </si>
  <si>
    <t>(+)상임위 연석회의 12:48, (산업건설)4차분 현장방문</t>
    <phoneticPr fontId="1" type="noConversion"/>
  </si>
  <si>
    <t>김해시(12/24)</t>
    <phoneticPr fontId="1" type="noConversion"/>
  </si>
  <si>
    <t>밀양시(12/29)</t>
    <phoneticPr fontId="1" type="noConversion"/>
  </si>
  <si>
    <t>거제시(12/24)</t>
    <phoneticPr fontId="1" type="noConversion"/>
  </si>
  <si>
    <t>양산시(12/22)</t>
    <phoneticPr fontId="1" type="noConversion"/>
  </si>
  <si>
    <t>의령군(12/18)</t>
    <phoneticPr fontId="1" type="noConversion"/>
  </si>
  <si>
    <t>함안군(12/18)</t>
    <phoneticPr fontId="1" type="noConversion"/>
  </si>
  <si>
    <t>창녕군(12/22)</t>
    <phoneticPr fontId="1" type="noConversion"/>
  </si>
  <si>
    <t>고성군(12/24)</t>
    <phoneticPr fontId="1" type="noConversion"/>
  </si>
  <si>
    <t>남해군(12/28)</t>
    <phoneticPr fontId="1" type="noConversion"/>
  </si>
  <si>
    <t>하동군(12/24)</t>
    <phoneticPr fontId="1" type="noConversion"/>
  </si>
  <si>
    <t>산청군(12/18)</t>
    <phoneticPr fontId="1" type="noConversion"/>
  </si>
  <si>
    <t>함양군(12/18)</t>
    <phoneticPr fontId="1" type="noConversion"/>
  </si>
  <si>
    <t>거창군(12/18)</t>
    <phoneticPr fontId="1" type="noConversion"/>
  </si>
  <si>
    <t>합천군(12/24)</t>
    <phoneticPr fontId="1" type="noConversion"/>
  </si>
  <si>
    <t>(총무)2차분 현지답사, (산업건설)1차분 현지답사</t>
    <phoneticPr fontId="1" type="noConversion"/>
  </si>
  <si>
    <t>(행감)회의록 2차분 열람불가</t>
    <phoneticPr fontId="1" type="noConversion"/>
  </si>
  <si>
    <t>*행감자료 없음</t>
    <phoneticPr fontId="1" type="noConversion"/>
  </si>
  <si>
    <t>(행감)합계=복지행정+산업건설+{읍면(1)+읍면(2)}/2</t>
    <phoneticPr fontId="1" type="noConversion"/>
  </si>
  <si>
    <t>(행감) 합계=행정사무감사+{(감사1반+감사2반)/2}</t>
    <phoneticPr fontId="1" type="noConversion"/>
  </si>
  <si>
    <t>(행감)합계=행정사무감사+{(감사1반+감사2반)/2}</t>
    <phoneticPr fontId="1" type="noConversion"/>
  </si>
  <si>
    <t>여수시(12/28)</t>
    <phoneticPr fontId="1" type="noConversion"/>
  </si>
  <si>
    <t>순천시(12/21)</t>
    <phoneticPr fontId="1" type="noConversion"/>
  </si>
  <si>
    <t>나주시(12/31)</t>
    <phoneticPr fontId="1" type="noConversion"/>
  </si>
  <si>
    <t>담양군(12/22)</t>
    <phoneticPr fontId="1" type="noConversion"/>
  </si>
  <si>
    <t>보성군</t>
    <phoneticPr fontId="1" type="noConversion"/>
  </si>
  <si>
    <t>화순군(12/18)</t>
    <phoneticPr fontId="1" type="noConversion"/>
  </si>
  <si>
    <t>장흥군(12/30)</t>
    <phoneticPr fontId="1" type="noConversion"/>
  </si>
  <si>
    <t>강진군(12/21)</t>
    <phoneticPr fontId="1" type="noConversion"/>
  </si>
  <si>
    <t>해남군(12/23)</t>
    <phoneticPr fontId="1" type="noConversion"/>
  </si>
  <si>
    <t>영암군(12/18)</t>
    <phoneticPr fontId="1" type="noConversion"/>
  </si>
  <si>
    <t>함평군(12/24)</t>
    <phoneticPr fontId="1" type="noConversion"/>
  </si>
  <si>
    <t>영광군(12/29)</t>
    <phoneticPr fontId="1" type="noConversion"/>
  </si>
  <si>
    <t>장성군(12/21)</t>
    <phoneticPr fontId="1" type="noConversion"/>
  </si>
  <si>
    <t>진도군(12/24)</t>
    <phoneticPr fontId="1" type="noConversion"/>
  </si>
  <si>
    <t>포항시(12/23)</t>
    <phoneticPr fontId="1" type="noConversion"/>
  </si>
  <si>
    <t>경주시(12/24)</t>
    <phoneticPr fontId="1" type="noConversion"/>
  </si>
  <si>
    <t>김천시(12/23)</t>
    <phoneticPr fontId="1" type="noConversion"/>
  </si>
  <si>
    <t>(예결위)회의록1차분 열람불가</t>
    <phoneticPr fontId="1" type="noConversion"/>
  </si>
  <si>
    <t>안동시(12/24)</t>
    <phoneticPr fontId="1" type="noConversion"/>
  </si>
  <si>
    <t>구미시(12/23)</t>
    <phoneticPr fontId="1" type="noConversion"/>
  </si>
  <si>
    <t>영주시(12/21)</t>
    <phoneticPr fontId="1" type="noConversion"/>
  </si>
  <si>
    <t>상주시(12/22)</t>
    <phoneticPr fontId="1" type="noConversion"/>
  </si>
  <si>
    <t>문경시(12/22)</t>
    <phoneticPr fontId="1" type="noConversion"/>
  </si>
  <si>
    <t>군위군(12/21)</t>
    <phoneticPr fontId="1" type="noConversion"/>
  </si>
  <si>
    <t>의성군(12/28)</t>
    <phoneticPr fontId="1" type="noConversion"/>
  </si>
  <si>
    <t>청송군(12/28)</t>
    <phoneticPr fontId="1" type="noConversion"/>
  </si>
  <si>
    <t>영양군(12/28)</t>
    <phoneticPr fontId="1" type="noConversion"/>
  </si>
  <si>
    <t>청도군(12/24)</t>
    <phoneticPr fontId="1" type="noConversion"/>
  </si>
  <si>
    <t>(본회의)회의록1차분 열람불가</t>
    <phoneticPr fontId="1" type="noConversion"/>
  </si>
  <si>
    <t>고령군(12/29)</t>
    <phoneticPr fontId="1" type="noConversion"/>
  </si>
  <si>
    <t>성주군(12/24)</t>
    <phoneticPr fontId="1" type="noConversion"/>
  </si>
  <si>
    <t>예천군(12/21)</t>
    <phoneticPr fontId="1" type="noConversion"/>
  </si>
  <si>
    <t>(예결위/햄감)모든 회의 산회시간 확인불가</t>
    <phoneticPr fontId="1" type="noConversion"/>
  </si>
  <si>
    <t>울릉군(12/21)</t>
    <phoneticPr fontId="1" type="noConversion"/>
  </si>
  <si>
    <t>울진군(12/21)</t>
    <phoneticPr fontId="1" type="noConversion"/>
  </si>
  <si>
    <t>강화군(12/15)</t>
    <phoneticPr fontId="1" type="noConversion"/>
  </si>
  <si>
    <t>신안군(12/28)</t>
    <phoneticPr fontId="1" type="noConversion"/>
  </si>
  <si>
    <t>광양시(12/28)</t>
    <phoneticPr fontId="1" type="noConversion"/>
  </si>
  <si>
    <t>*행감자료 없음</t>
    <phoneticPr fontId="1" type="noConversion"/>
  </si>
  <si>
    <t>(행감)1차분 현지감사 속기불가</t>
    <phoneticPr fontId="1" type="noConversion"/>
  </si>
  <si>
    <t>총                          회의시간</t>
    <phoneticPr fontId="1" type="noConversion"/>
  </si>
  <si>
    <t>경북</t>
    <phoneticPr fontId="1" type="noConversion"/>
  </si>
  <si>
    <t>경남</t>
    <phoneticPr fontId="1" type="noConversion"/>
  </si>
  <si>
    <t>전남</t>
    <phoneticPr fontId="1" type="noConversion"/>
  </si>
  <si>
    <t>전북</t>
    <phoneticPr fontId="1" type="noConversion"/>
  </si>
  <si>
    <t>비   고</t>
    <phoneticPr fontId="1" type="noConversion"/>
  </si>
  <si>
    <t>동구(12/22)</t>
    <phoneticPr fontId="1" type="noConversion"/>
  </si>
  <si>
    <t>(총무)10차분(사회도시)10차분                           현지감사 속기불가</t>
    <phoneticPr fontId="1" type="noConversion"/>
  </si>
  <si>
    <t>달성군(12/22)</t>
    <phoneticPr fontId="1" type="noConversion"/>
  </si>
  <si>
    <r>
      <t>김포시</t>
    </r>
    <r>
      <rPr>
        <b/>
        <sz val="10"/>
        <rFont val="맑은 고딕"/>
        <family val="3"/>
        <charset val="129"/>
        <scheme val="minor"/>
      </rPr>
      <t>(12/21)</t>
    </r>
    <phoneticPr fontId="1" type="noConversion"/>
  </si>
  <si>
    <t>(예결)회의록 6차분 열람불가</t>
    <phoneticPr fontId="1" type="noConversion"/>
  </si>
  <si>
    <t>태안군(12/28)</t>
    <phoneticPr fontId="1" type="noConversion"/>
  </si>
  <si>
    <t>무주군(12/21)</t>
    <phoneticPr fontId="1" type="noConversion"/>
  </si>
  <si>
    <t>(행감)본회의시간에 포함된 듯함.</t>
    <phoneticPr fontId="1" type="noConversion"/>
  </si>
  <si>
    <t>(예결)본회의시간에 포함된 듯함.</t>
    <phoneticPr fontId="1" type="noConversion"/>
  </si>
  <si>
    <t>장수군(12/22)</t>
    <phoneticPr fontId="1" type="noConversion"/>
  </si>
  <si>
    <t>홍성군(12/18)</t>
    <phoneticPr fontId="1" type="noConversion"/>
  </si>
  <si>
    <t>*행감자료 없음</t>
    <phoneticPr fontId="1" type="noConversion"/>
  </si>
  <si>
    <t>금산군(12/23)</t>
    <phoneticPr fontId="1" type="noConversion"/>
  </si>
  <si>
    <t>(행감)본회의시간에 포함된 듯함</t>
    <phoneticPr fontId="1" type="noConversion"/>
  </si>
  <si>
    <t>(본회의)회의록3차분 열람불가,  (총무)회의록1차분 열람불가, (산업건설)회의록2차분 열람불가</t>
    <phoneticPr fontId="1" type="noConversion"/>
  </si>
  <si>
    <t>목포시(12/21)</t>
    <phoneticPr fontId="1" type="noConversion"/>
  </si>
  <si>
    <t>*햄감자료 없음</t>
    <phoneticPr fontId="1" type="noConversion"/>
  </si>
  <si>
    <t>(행감)상임위시간에 포함된 듯함.</t>
    <phoneticPr fontId="1" type="noConversion"/>
  </si>
  <si>
    <t>곡성군(12/24)</t>
    <phoneticPr fontId="1" type="noConversion"/>
  </si>
  <si>
    <t xml:space="preserve">(행감)본회의시간에 포함된 듯함. </t>
    <phoneticPr fontId="1" type="noConversion"/>
  </si>
  <si>
    <t>(상임위)다수의원 겸직</t>
    <phoneticPr fontId="1" type="noConversion"/>
  </si>
  <si>
    <t>무안군(12/28)</t>
    <phoneticPr fontId="1" type="noConversion"/>
  </si>
  <si>
    <t>본회의시간에 다 포함된 듯함.</t>
    <phoneticPr fontId="1" type="noConversion"/>
  </si>
  <si>
    <t>영천시(12/23)</t>
    <phoneticPr fontId="1" type="noConversion"/>
  </si>
  <si>
    <t>(행감)185회 마지막날 회의록 만 기재되어있음</t>
    <phoneticPr fontId="1" type="noConversion"/>
  </si>
  <si>
    <t>행감, 예결자료없음</t>
    <phoneticPr fontId="1" type="noConversion"/>
  </si>
  <si>
    <t>행감 6차분 열람불가(4차부터 안열림)</t>
    <phoneticPr fontId="1" type="noConversion"/>
  </si>
  <si>
    <t>영덕군(12/18)</t>
    <phoneticPr fontId="1" type="noConversion"/>
  </si>
  <si>
    <t>경산시(11/18)</t>
    <phoneticPr fontId="1" type="noConversion"/>
  </si>
  <si>
    <t>완도군(11/11)</t>
    <phoneticPr fontId="1" type="noConversion"/>
  </si>
  <si>
    <t>고흥군(10/27)</t>
    <phoneticPr fontId="1" type="noConversion"/>
  </si>
  <si>
    <t>(본회의)회의록3차분 열람불가, (보사상하수)23차분 현지답사, (기획행정)회의록4차분 열람불가, (건설도시)회의록4차분 열람불가</t>
    <phoneticPr fontId="1" type="noConversion"/>
  </si>
  <si>
    <t>영도구(10/20)</t>
    <phoneticPr fontId="1" type="noConversion"/>
  </si>
  <si>
    <t>북구(12/22)</t>
    <phoneticPr fontId="1" type="noConversion"/>
  </si>
  <si>
    <t>속초시(12/21)</t>
    <phoneticPr fontId="1" type="noConversion"/>
  </si>
  <si>
    <t>양구군(12/24)</t>
    <phoneticPr fontId="1" type="noConversion"/>
  </si>
  <si>
    <t>고성군(12/18)</t>
    <phoneticPr fontId="1" type="noConversion"/>
  </si>
  <si>
    <t>(행감)상임위회의시간에 포함</t>
    <phoneticPr fontId="1" type="noConversion"/>
  </si>
  <si>
    <t>(운영)1차분(복지)5차분(도시)2차분 현지감사 속기불가</t>
    <phoneticPr fontId="1" type="noConversion"/>
  </si>
  <si>
    <t>구리시(12/29)</t>
    <phoneticPr fontId="1" type="noConversion"/>
  </si>
  <si>
    <t>가평군(12/28)</t>
    <phoneticPr fontId="1" type="noConversion"/>
  </si>
  <si>
    <t>평창군(12/18)</t>
    <phoneticPr fontId="1" type="noConversion"/>
  </si>
  <si>
    <t>(자치행정)회의록1차분 열람불가,                      (총무)회의록 1차분 열람불가</t>
    <phoneticPr fontId="1" type="noConversion"/>
  </si>
  <si>
    <t xml:space="preserve">동두천(12/24) </t>
    <phoneticPr fontId="1" type="noConversion"/>
  </si>
  <si>
    <t>과천시(12/18)</t>
    <phoneticPr fontId="1" type="noConversion"/>
  </si>
  <si>
    <t>동구(12/18)</t>
    <phoneticPr fontId="1" type="noConversion"/>
  </si>
  <si>
    <t>유성구(12/21)</t>
    <phoneticPr fontId="1" type="noConversion"/>
  </si>
  <si>
    <t>아산시(12/28)</t>
    <phoneticPr fontId="1" type="noConversion"/>
  </si>
  <si>
    <t>부여군(7/27)</t>
    <phoneticPr fontId="1" type="noConversion"/>
  </si>
  <si>
    <t>(본회의)179회 2차 외 다 올라온 듯 함.</t>
    <phoneticPr fontId="1" type="noConversion"/>
  </si>
  <si>
    <t>구례군(11/23)</t>
    <phoneticPr fontId="1" type="noConversion"/>
  </si>
  <si>
    <t>특별위원회</t>
    <phoneticPr fontId="1" type="noConversion"/>
  </si>
  <si>
    <t>특별위원회</t>
    <phoneticPr fontId="1" type="noConversion"/>
  </si>
  <si>
    <t>_</t>
    <phoneticPr fontId="1" type="noConversion"/>
  </si>
  <si>
    <t>*행감자료 없음</t>
    <phoneticPr fontId="1" type="noConversion"/>
  </si>
  <si>
    <t>칠곡군(12/23)</t>
    <phoneticPr fontId="1" type="noConversion"/>
  </si>
  <si>
    <t>(자치행정)회의록 2차분 열람불가.                          (행감)회의시간 불분명 회의록 임의입력</t>
    <phoneticPr fontId="1" type="noConversion"/>
  </si>
  <si>
    <t>봉화군(12/17)</t>
    <phoneticPr fontId="1" type="noConversion"/>
  </si>
  <si>
    <r>
      <t>2009</t>
    </r>
    <r>
      <rPr>
        <sz val="9"/>
        <color rgb="FFFF0000"/>
        <rFont val="맑은 고딕"/>
        <family val="2"/>
        <charset val="129"/>
      </rPr>
      <t>년도</t>
    </r>
    <r>
      <rPr>
        <sz val="9"/>
        <color rgb="FFFF0000"/>
        <rFont val="Tahoma"/>
        <family val="2"/>
      </rPr>
      <t xml:space="preserve"> 8</t>
    </r>
    <r>
      <rPr>
        <sz val="9"/>
        <color rgb="FFFF0000"/>
        <rFont val="맑은 고딕"/>
        <family val="2"/>
        <charset val="129"/>
      </rPr>
      <t>월</t>
    </r>
    <r>
      <rPr>
        <sz val="9"/>
        <color rgb="FFFF0000"/>
        <rFont val="Tahoma"/>
        <family val="2"/>
      </rPr>
      <t xml:space="preserve"> </t>
    </r>
    <r>
      <rPr>
        <sz val="9"/>
        <color rgb="FFFF0000"/>
        <rFont val="맑은 고딕"/>
        <family val="2"/>
        <charset val="129"/>
      </rPr>
      <t>회의록</t>
    </r>
    <r>
      <rPr>
        <sz val="9"/>
        <color rgb="FFFF0000"/>
        <rFont val="Tahoma"/>
        <family val="2"/>
      </rPr>
      <t xml:space="preserve"> </t>
    </r>
    <r>
      <rPr>
        <sz val="9"/>
        <color rgb="FFFF0000"/>
        <rFont val="맑은 고딕"/>
        <family val="2"/>
        <charset val="129"/>
      </rPr>
      <t>부터</t>
    </r>
    <r>
      <rPr>
        <sz val="9"/>
        <color rgb="FFFF0000"/>
        <rFont val="Tahoma"/>
        <family val="2"/>
      </rPr>
      <t xml:space="preserve"> </t>
    </r>
    <r>
      <rPr>
        <sz val="9"/>
        <color rgb="FFFF0000"/>
        <rFont val="맑은 고딕"/>
        <family val="2"/>
        <charset val="129"/>
      </rPr>
      <t>누락</t>
    </r>
    <r>
      <rPr>
        <sz val="9"/>
        <color rgb="FFFF0000"/>
        <rFont val="Tahoma"/>
        <family val="2"/>
      </rPr>
      <t xml:space="preserve">,                                               </t>
    </r>
    <phoneticPr fontId="1" type="noConversion"/>
  </si>
  <si>
    <t xml:space="preserve">본회의 외 회의록 열람불가(4/6 현재), </t>
    <phoneticPr fontId="1" type="noConversion"/>
  </si>
  <si>
    <t xml:space="preserve">(차치행정)회의록 1차분 열람불가,                  </t>
    <phoneticPr fontId="1" type="noConversion"/>
  </si>
  <si>
    <t xml:space="preserve">(상임위)다수의원 겸직,                                  </t>
    <phoneticPr fontId="1" type="noConversion"/>
  </si>
  <si>
    <t>*행감자료 없음</t>
    <phoneticPr fontId="1" type="noConversion"/>
  </si>
  <si>
    <t>평 균</t>
    <phoneticPr fontId="1" type="noConversion"/>
  </si>
  <si>
    <t>평  균</t>
    <phoneticPr fontId="1" type="noConversion"/>
  </si>
  <si>
    <t xml:space="preserve"> </t>
    <phoneticPr fontId="1" type="noConversion"/>
  </si>
  <si>
    <r>
      <t xml:space="preserve">*참고:       
                                                                      </t>
    </r>
    <r>
      <rPr>
        <b/>
        <sz val="11"/>
        <color rgb="FF000000"/>
        <rFont val="HY태고딕"/>
        <family val="3"/>
        <charset val="129"/>
      </rPr>
      <t xml:space="preserve">1. 지방의회 홈페이지에 게시된 회의록의 중심으로 회의시간을 조사하여 통계화함.      
  </t>
    </r>
    <r>
      <rPr>
        <b/>
        <sz val="10"/>
        <color rgb="FFFF0000"/>
        <rFont val="HY태고딕"/>
        <family val="3"/>
        <charset val="129"/>
      </rPr>
      <t xml:space="preserve">조사 대상: 각 기초의회 홈페이지 상에 기재된 2009년 회의록(1년분).                               </t>
    </r>
    <r>
      <rPr>
        <b/>
        <sz val="10"/>
        <color theme="0"/>
        <rFont val="HY태고딕"/>
        <family val="3"/>
        <charset val="129"/>
      </rPr>
      <t>--</t>
    </r>
    <r>
      <rPr>
        <b/>
        <sz val="10"/>
        <color rgb="FFFF0000"/>
        <rFont val="HY태고딕"/>
        <family val="3"/>
        <charset val="129"/>
      </rPr>
      <t>조사 기간: 2010.3.5 ~31일(자료요청 후, 2차 업뎃 4월6일)</t>
    </r>
    <r>
      <rPr>
        <b/>
        <sz val="10"/>
        <color rgb="FF000000"/>
        <rFont val="HY태고딕"/>
        <family val="3"/>
        <charset val="129"/>
      </rPr>
      <t xml:space="preserve">              
</t>
    </r>
    <r>
      <rPr>
        <b/>
        <sz val="10"/>
        <color rgb="FFFF0000"/>
        <rFont val="HY태고딕"/>
        <family val="3"/>
        <charset val="129"/>
      </rPr>
      <t>*</t>
    </r>
    <r>
      <rPr>
        <b/>
        <sz val="9"/>
        <color rgb="FFFF0000"/>
        <rFont val="HY태고딕"/>
        <family val="3"/>
        <charset val="129"/>
      </rPr>
      <t>조사기간동안 업데이트 되지 않은 2009년 회의록은 조사가 불가하여 통계에 반영되지 못함.</t>
    </r>
    <r>
      <rPr>
        <b/>
        <sz val="9"/>
        <color rgb="FF000000"/>
        <rFont val="HY태고딕"/>
        <family val="3"/>
        <charset val="129"/>
      </rPr>
      <t xml:space="preserve"> </t>
    </r>
    <r>
      <rPr>
        <b/>
        <sz val="10"/>
        <color rgb="FF000000"/>
        <rFont val="HY태고딕"/>
        <family val="3"/>
        <charset val="129"/>
      </rPr>
      <t xml:space="preserve">       </t>
    </r>
    <r>
      <rPr>
        <b/>
        <sz val="11"/>
        <color rgb="FF000000"/>
        <rFont val="HY태고딕"/>
        <family val="3"/>
        <charset val="129"/>
      </rPr>
      <t xml:space="preserve">                                                                     2. 홈페이지에서 열람가능한 2009년 최종 회의록의 날짜를 지역명 옆에 기재하였음.      </t>
    </r>
    <r>
      <rPr>
        <b/>
        <sz val="11"/>
        <color rgb="FFFF0000"/>
        <rFont val="HY태고딕"/>
        <family val="3"/>
        <charset val="129"/>
      </rPr>
      <t xml:space="preserve"> </t>
    </r>
    <r>
      <rPr>
        <b/>
        <sz val="11"/>
        <color rgb="FF000000"/>
        <rFont val="HY태고딕"/>
        <family val="3"/>
        <charset val="129"/>
      </rPr>
      <t xml:space="preserve">
3. 회의시간 통계는 원칙적으로 모든 의원이 참석하는 회의의 경우 평균, 겸직할 경우는  합산하여 수치화하였음.                                                                        
                                                                               4. 특정 회의체의 정보가 없는 경우, 다른 회의체 회의시간에 포함되어 있는 경우가 있음.</t>
    </r>
    <phoneticPr fontId="1" type="noConversion"/>
  </si>
</sst>
</file>

<file path=xl/styles.xml><?xml version="1.0" encoding="utf-8"?>
<styleSheet xmlns="http://schemas.openxmlformats.org/spreadsheetml/2006/main">
  <numFmts count="1">
    <numFmt numFmtId="176" formatCode="[h]&quot;시&quot;&quot;간&quot;mm&quot;분&quot;"/>
  </numFmts>
  <fonts count="4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theme="1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8"/>
      <color rgb="FFFF0000"/>
      <name val="맑은 고딕"/>
      <family val="2"/>
      <charset val="129"/>
      <scheme val="minor"/>
    </font>
    <font>
      <sz val="8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맑은 고딕"/>
      <family val="2"/>
      <charset val="129"/>
    </font>
    <font>
      <sz val="9"/>
      <color rgb="FFFF0000"/>
      <name val="맑은 고딕"/>
      <family val="2"/>
      <charset val="129"/>
    </font>
    <font>
      <sz val="9"/>
      <color rgb="FFFF0000"/>
      <name val="Tahoma"/>
      <family val="2"/>
    </font>
    <font>
      <b/>
      <sz val="12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</font>
    <font>
      <b/>
      <sz val="9"/>
      <color rgb="FF000000"/>
      <name val="HY태고딕"/>
      <family val="3"/>
      <charset val="129"/>
    </font>
    <font>
      <b/>
      <sz val="11"/>
      <color rgb="FF000000"/>
      <name val="HY태고딕"/>
      <family val="3"/>
      <charset val="129"/>
    </font>
    <font>
      <b/>
      <sz val="12"/>
      <color rgb="FF000000"/>
      <name val="HY태고딕"/>
      <family val="3"/>
      <charset val="129"/>
    </font>
    <font>
      <b/>
      <sz val="10"/>
      <color rgb="FFFF0000"/>
      <name val="HY태고딕"/>
      <family val="3"/>
      <charset val="129"/>
    </font>
    <font>
      <b/>
      <sz val="10"/>
      <color rgb="FF000000"/>
      <name val="HY태고딕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0"/>
      <color theme="0"/>
      <name val="HY태고딕"/>
      <family val="3"/>
      <charset val="129"/>
    </font>
    <font>
      <b/>
      <sz val="11"/>
      <color rgb="FFFF0000"/>
      <name val="HY태고딕"/>
      <family val="3"/>
      <charset val="129"/>
    </font>
    <font>
      <b/>
      <sz val="9"/>
      <color rgb="FFFF0000"/>
      <name val="HY태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41" fillId="0" borderId="0" applyFont="0" applyFill="0" applyBorder="0" applyAlignment="0" applyProtection="0">
      <alignment vertical="center"/>
    </xf>
  </cellStyleXfs>
  <cellXfs count="410">
    <xf numFmtId="0" fontId="0" fillId="0" borderId="0" xfId="0">
      <alignment vertical="center"/>
    </xf>
    <xf numFmtId="0" fontId="7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2" fillId="0" borderId="23" xfId="0" applyNumberFormat="1" applyFont="1" applyFill="1" applyBorder="1" applyAlignment="1">
      <alignment horizontal="center" vertical="center"/>
    </xf>
    <xf numFmtId="176" fontId="12" fillId="0" borderId="17" xfId="0" applyNumberFormat="1" applyFont="1" applyFill="1" applyBorder="1" applyAlignment="1">
      <alignment horizontal="center" vertical="center" wrapText="1"/>
    </xf>
    <xf numFmtId="176" fontId="12" fillId="0" borderId="16" xfId="0" applyNumberFormat="1" applyFont="1" applyFill="1" applyBorder="1" applyAlignment="1">
      <alignment horizontal="center" vertical="center"/>
    </xf>
    <xf numFmtId="176" fontId="12" fillId="0" borderId="24" xfId="0" applyNumberFormat="1" applyFont="1" applyFill="1" applyBorder="1" applyAlignment="1">
      <alignment horizontal="center" vertical="center"/>
    </xf>
    <xf numFmtId="176" fontId="12" fillId="0" borderId="12" xfId="0" applyNumberFormat="1" applyFont="1" applyFill="1" applyBorder="1" applyAlignment="1">
      <alignment horizontal="center" vertical="center"/>
    </xf>
    <xf numFmtId="176" fontId="12" fillId="0" borderId="27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  <xf numFmtId="176" fontId="12" fillId="0" borderId="0" xfId="0" applyNumberFormat="1" applyFont="1" applyFill="1" applyBorder="1" applyAlignment="1">
      <alignment horizontal="center" vertical="center"/>
    </xf>
    <xf numFmtId="176" fontId="12" fillId="0" borderId="7" xfId="0" applyNumberFormat="1" applyFont="1" applyBorder="1" applyAlignment="1">
      <alignment horizontal="center" vertical="center"/>
    </xf>
    <xf numFmtId="176" fontId="12" fillId="0" borderId="49" xfId="0" applyNumberFormat="1" applyFont="1" applyFill="1" applyBorder="1" applyAlignment="1">
      <alignment horizontal="center" vertical="center"/>
    </xf>
    <xf numFmtId="176" fontId="12" fillId="0" borderId="13" xfId="0" applyNumberFormat="1" applyFont="1" applyFill="1" applyBorder="1" applyAlignment="1">
      <alignment horizontal="center" vertical="center" wrapText="1"/>
    </xf>
    <xf numFmtId="176" fontId="12" fillId="0" borderId="7" xfId="0" applyNumberFormat="1" applyFont="1" applyFill="1" applyBorder="1" applyAlignment="1">
      <alignment horizontal="center" vertical="center" wrapText="1"/>
    </xf>
    <xf numFmtId="176" fontId="12" fillId="0" borderId="7" xfId="0" applyNumberFormat="1" applyFont="1" applyFill="1" applyBorder="1" applyAlignment="1">
      <alignment horizontal="center" vertical="center"/>
    </xf>
    <xf numFmtId="176" fontId="12" fillId="0" borderId="30" xfId="0" applyNumberFormat="1" applyFont="1" applyFill="1" applyBorder="1" applyAlignment="1">
      <alignment horizontal="center" vertical="center"/>
    </xf>
    <xf numFmtId="176" fontId="14" fillId="0" borderId="23" xfId="0" applyNumberFormat="1" applyFont="1" applyFill="1" applyBorder="1" applyAlignment="1">
      <alignment horizontal="center" vertical="center"/>
    </xf>
    <xf numFmtId="176" fontId="14" fillId="0" borderId="7" xfId="0" applyNumberFormat="1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176" fontId="12" fillId="0" borderId="25" xfId="0" applyNumberFormat="1" applyFont="1" applyFill="1" applyBorder="1" applyAlignment="1">
      <alignment horizontal="center" vertical="center"/>
    </xf>
    <xf numFmtId="176" fontId="12" fillId="0" borderId="50" xfId="0" applyNumberFormat="1" applyFont="1" applyFill="1" applyBorder="1" applyAlignment="1">
      <alignment horizontal="center" vertical="center"/>
    </xf>
    <xf numFmtId="176" fontId="12" fillId="0" borderId="30" xfId="0" applyNumberFormat="1" applyFont="1" applyFill="1" applyBorder="1" applyAlignment="1">
      <alignment horizontal="center" vertical="center" wrapText="1"/>
    </xf>
    <xf numFmtId="0" fontId="12" fillId="0" borderId="11" xfId="0" applyFont="1" applyBorder="1">
      <alignment vertical="center"/>
    </xf>
    <xf numFmtId="176" fontId="12" fillId="0" borderId="12" xfId="0" applyNumberFormat="1" applyFont="1" applyBorder="1" applyAlignment="1">
      <alignment horizontal="center" vertical="center"/>
    </xf>
    <xf numFmtId="176" fontId="12" fillId="0" borderId="2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8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7" fillId="0" borderId="0" xfId="0" applyFont="1" applyBorder="1">
      <alignment vertical="center"/>
    </xf>
    <xf numFmtId="0" fontId="12" fillId="0" borderId="0" xfId="0" applyFont="1" applyBorder="1">
      <alignment vertical="center"/>
    </xf>
    <xf numFmtId="176" fontId="12" fillId="0" borderId="0" xfId="0" applyNumberFormat="1" applyFont="1" applyBorder="1" applyAlignment="1">
      <alignment horizontal="center" vertical="center"/>
    </xf>
    <xf numFmtId="176" fontId="12" fillId="0" borderId="40" xfId="0" applyNumberFormat="1" applyFont="1" applyBorder="1" applyAlignment="1">
      <alignment horizontal="center" vertical="center"/>
    </xf>
    <xf numFmtId="176" fontId="12" fillId="5" borderId="2" xfId="0" applyNumberFormat="1" applyFont="1" applyFill="1" applyBorder="1" applyAlignment="1">
      <alignment horizontal="center" vertical="center"/>
    </xf>
    <xf numFmtId="176" fontId="14" fillId="0" borderId="7" xfId="0" applyNumberFormat="1" applyFont="1" applyFill="1" applyBorder="1" applyAlignment="1">
      <alignment horizontal="center" vertical="center" wrapText="1"/>
    </xf>
    <xf numFmtId="20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46" fontId="20" fillId="0" borderId="0" xfId="0" applyNumberFormat="1" applyFont="1">
      <alignment vertical="center"/>
    </xf>
    <xf numFmtId="20" fontId="20" fillId="0" borderId="0" xfId="0" applyNumberFormat="1" applyFont="1">
      <alignment vertical="center"/>
    </xf>
    <xf numFmtId="0" fontId="20" fillId="0" borderId="0" xfId="0" applyFont="1" applyBorder="1">
      <alignment vertical="center"/>
    </xf>
    <xf numFmtId="176" fontId="12" fillId="5" borderId="3" xfId="0" applyNumberFormat="1" applyFont="1" applyFill="1" applyBorder="1" applyAlignment="1">
      <alignment horizontal="center" vertical="center"/>
    </xf>
    <xf numFmtId="176" fontId="12" fillId="0" borderId="40" xfId="0" applyNumberFormat="1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/>
    </xf>
    <xf numFmtId="176" fontId="12" fillId="0" borderId="9" xfId="0" applyNumberFormat="1" applyFont="1" applyFill="1" applyBorder="1" applyAlignment="1">
      <alignment horizontal="center" vertical="center"/>
    </xf>
    <xf numFmtId="176" fontId="12" fillId="0" borderId="7" xfId="0" applyNumberFormat="1" applyFont="1" applyFill="1" applyBorder="1" applyAlignment="1">
      <alignment horizontal="center" vertical="center"/>
    </xf>
    <xf numFmtId="176" fontId="12" fillId="0" borderId="17" xfId="0" applyNumberFormat="1" applyFont="1" applyFill="1" applyBorder="1" applyAlignment="1">
      <alignment horizontal="center" vertical="center"/>
    </xf>
    <xf numFmtId="176" fontId="12" fillId="0" borderId="13" xfId="0" applyNumberFormat="1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 wrapText="1"/>
    </xf>
    <xf numFmtId="176" fontId="12" fillId="6" borderId="2" xfId="0" applyNumberFormat="1" applyFont="1" applyFill="1" applyBorder="1" applyAlignment="1">
      <alignment horizontal="center" vertical="center"/>
    </xf>
    <xf numFmtId="0" fontId="22" fillId="0" borderId="0" xfId="0" applyFont="1" applyFill="1">
      <alignment vertical="center"/>
    </xf>
    <xf numFmtId="0" fontId="23" fillId="0" borderId="0" xfId="0" applyFont="1" applyFill="1">
      <alignment vertical="center"/>
    </xf>
    <xf numFmtId="176" fontId="12" fillId="7" borderId="1" xfId="0" applyNumberFormat="1" applyFont="1" applyFill="1" applyBorder="1" applyAlignment="1">
      <alignment horizontal="center" vertical="center"/>
    </xf>
    <xf numFmtId="176" fontId="12" fillId="0" borderId="32" xfId="0" applyNumberFormat="1" applyFont="1" applyFill="1" applyBorder="1" applyAlignment="1">
      <alignment horizontal="center" vertical="center"/>
    </xf>
    <xf numFmtId="176" fontId="12" fillId="0" borderId="48" xfId="0" applyNumberFormat="1" applyFont="1" applyFill="1" applyBorder="1" applyAlignment="1">
      <alignment horizontal="center" vertical="center" wrapText="1"/>
    </xf>
    <xf numFmtId="176" fontId="12" fillId="0" borderId="48" xfId="0" applyNumberFormat="1" applyFont="1" applyFill="1" applyBorder="1" applyAlignment="1">
      <alignment horizontal="center" vertical="center"/>
    </xf>
    <xf numFmtId="176" fontId="12" fillId="0" borderId="32" xfId="0" applyNumberFormat="1" applyFont="1" applyFill="1" applyBorder="1" applyAlignment="1">
      <alignment horizontal="center" vertical="center" wrapText="1"/>
    </xf>
    <xf numFmtId="176" fontId="12" fillId="0" borderId="3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76" fontId="12" fillId="0" borderId="5" xfId="0" applyNumberFormat="1" applyFont="1" applyFill="1" applyBorder="1" applyAlignment="1">
      <alignment horizontal="center" vertical="center"/>
    </xf>
    <xf numFmtId="176" fontId="14" fillId="0" borderId="5" xfId="0" applyNumberFormat="1" applyFont="1" applyFill="1" applyBorder="1" applyAlignment="1">
      <alignment horizontal="center" vertical="center"/>
    </xf>
    <xf numFmtId="176" fontId="12" fillId="0" borderId="32" xfId="0" applyNumberFormat="1" applyFont="1" applyFill="1" applyBorder="1" applyAlignment="1">
      <alignment horizontal="center" vertical="center"/>
    </xf>
    <xf numFmtId="176" fontId="12" fillId="0" borderId="26" xfId="0" applyNumberFormat="1" applyFont="1" applyFill="1" applyBorder="1" applyAlignment="1">
      <alignment horizontal="center" vertical="center"/>
    </xf>
    <xf numFmtId="176" fontId="12" fillId="0" borderId="35" xfId="0" applyNumberFormat="1" applyFont="1" applyFill="1" applyBorder="1" applyAlignment="1">
      <alignment horizontal="center" vertical="center"/>
    </xf>
    <xf numFmtId="176" fontId="12" fillId="4" borderId="35" xfId="0" applyNumberFormat="1" applyFont="1" applyFill="1" applyBorder="1" applyAlignment="1">
      <alignment horizontal="center" vertical="center"/>
    </xf>
    <xf numFmtId="176" fontId="12" fillId="0" borderId="53" xfId="0" applyNumberFormat="1" applyFont="1" applyFill="1" applyBorder="1" applyAlignment="1">
      <alignment horizontal="center" vertical="center"/>
    </xf>
    <xf numFmtId="176" fontId="12" fillId="0" borderId="36" xfId="0" applyNumberFormat="1" applyFont="1" applyFill="1" applyBorder="1" applyAlignment="1">
      <alignment horizontal="center" vertical="center"/>
    </xf>
    <xf numFmtId="13" fontId="17" fillId="0" borderId="2" xfId="0" applyNumberFormat="1" applyFont="1" applyBorder="1" applyAlignment="1">
      <alignment horizontal="center" vertical="center"/>
    </xf>
    <xf numFmtId="13" fontId="17" fillId="0" borderId="2" xfId="0" applyNumberFormat="1" applyFont="1" applyBorder="1" applyAlignment="1">
      <alignment horizontal="center" vertical="center" shrinkToFit="1"/>
    </xf>
    <xf numFmtId="176" fontId="12" fillId="0" borderId="2" xfId="0" applyNumberFormat="1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176" fontId="12" fillId="0" borderId="30" xfId="0" applyNumberFormat="1" applyFont="1" applyFill="1" applyBorder="1" applyAlignment="1">
      <alignment horizontal="center" vertical="center"/>
    </xf>
    <xf numFmtId="176" fontId="12" fillId="0" borderId="50" xfId="0" applyNumberFormat="1" applyFont="1" applyFill="1" applyBorder="1" applyAlignment="1">
      <alignment horizontal="center" vertical="center"/>
    </xf>
    <xf numFmtId="176" fontId="12" fillId="7" borderId="5" xfId="0" applyNumberFormat="1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>
      <alignment horizontal="center" vertical="center"/>
    </xf>
    <xf numFmtId="176" fontId="12" fillId="0" borderId="31" xfId="0" applyNumberFormat="1" applyFont="1" applyFill="1" applyBorder="1" applyAlignment="1">
      <alignment horizontal="center" vertical="center"/>
    </xf>
    <xf numFmtId="176" fontId="12" fillId="0" borderId="49" xfId="0" applyNumberFormat="1" applyFont="1" applyFill="1" applyBorder="1" applyAlignment="1">
      <alignment horizontal="center" vertical="center"/>
    </xf>
    <xf numFmtId="176" fontId="12" fillId="0" borderId="11" xfId="0" applyNumberFormat="1" applyFont="1" applyFill="1" applyBorder="1" applyAlignment="1">
      <alignment horizontal="center" vertical="center"/>
    </xf>
    <xf numFmtId="176" fontId="12" fillId="0" borderId="37" xfId="0" applyNumberFormat="1" applyFont="1" applyFill="1" applyBorder="1" applyAlignment="1">
      <alignment horizontal="center" vertical="center"/>
    </xf>
    <xf numFmtId="176" fontId="12" fillId="0" borderId="35" xfId="0" applyNumberFormat="1" applyFont="1" applyFill="1" applyBorder="1" applyAlignment="1">
      <alignment horizontal="center" vertical="center"/>
    </xf>
    <xf numFmtId="176" fontId="12" fillId="0" borderId="32" xfId="0" applyNumberFormat="1" applyFont="1" applyFill="1" applyBorder="1" applyAlignment="1">
      <alignment horizontal="center" vertical="center"/>
    </xf>
    <xf numFmtId="176" fontId="12" fillId="0" borderId="48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76" fontId="14" fillId="0" borderId="31" xfId="0" applyNumberFormat="1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176" fontId="12" fillId="7" borderId="2" xfId="0" applyNumberFormat="1" applyFont="1" applyFill="1" applyBorder="1" applyAlignment="1">
      <alignment horizontal="center" vertical="center"/>
    </xf>
    <xf numFmtId="13" fontId="17" fillId="0" borderId="40" xfId="0" applyNumberFormat="1" applyFont="1" applyBorder="1" applyAlignment="1">
      <alignment horizontal="center" vertical="center"/>
    </xf>
    <xf numFmtId="13" fontId="17" fillId="0" borderId="0" xfId="0" applyNumberFormat="1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13" fontId="26" fillId="0" borderId="0" xfId="0" applyNumberFormat="1" applyFont="1" applyBorder="1" applyAlignment="1">
      <alignment horizontal="center" vertical="center"/>
    </xf>
    <xf numFmtId="13" fontId="14" fillId="0" borderId="0" xfId="0" applyNumberFormat="1" applyFont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13" fontId="17" fillId="0" borderId="2" xfId="0" applyNumberFormat="1" applyFont="1" applyBorder="1" applyAlignment="1">
      <alignment horizontal="center" vertical="center"/>
    </xf>
    <xf numFmtId="176" fontId="12" fillId="0" borderId="30" xfId="0" applyNumberFormat="1" applyFont="1" applyFill="1" applyBorder="1" applyAlignment="1">
      <alignment horizontal="center" vertical="center"/>
    </xf>
    <xf numFmtId="176" fontId="12" fillId="0" borderId="50" xfId="0" applyNumberFormat="1" applyFont="1" applyFill="1" applyBorder="1" applyAlignment="1">
      <alignment horizontal="center" vertical="center"/>
    </xf>
    <xf numFmtId="176" fontId="12" fillId="7" borderId="25" xfId="0" applyNumberFormat="1" applyFont="1" applyFill="1" applyBorder="1" applyAlignment="1">
      <alignment horizontal="center" vertical="center"/>
    </xf>
    <xf numFmtId="176" fontId="12" fillId="7" borderId="30" xfId="0" applyNumberFormat="1" applyFont="1" applyFill="1" applyBorder="1" applyAlignment="1">
      <alignment horizontal="center" vertical="center"/>
    </xf>
    <xf numFmtId="176" fontId="12" fillId="0" borderId="26" xfId="0" applyNumberFormat="1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>
      <alignment horizontal="center" vertical="center"/>
    </xf>
    <xf numFmtId="176" fontId="12" fillId="0" borderId="31" xfId="0" applyNumberFormat="1" applyFont="1" applyFill="1" applyBorder="1" applyAlignment="1">
      <alignment horizontal="center" vertical="center"/>
    </xf>
    <xf numFmtId="176" fontId="12" fillId="0" borderId="49" xfId="0" applyNumberFormat="1" applyFont="1" applyFill="1" applyBorder="1" applyAlignment="1">
      <alignment horizontal="center" vertical="center"/>
    </xf>
    <xf numFmtId="176" fontId="12" fillId="0" borderId="35" xfId="0" applyNumberFormat="1" applyFont="1" applyFill="1" applyBorder="1" applyAlignment="1">
      <alignment horizontal="center" vertical="center"/>
    </xf>
    <xf numFmtId="176" fontId="12" fillId="0" borderId="32" xfId="0" applyNumberFormat="1" applyFont="1" applyFill="1" applyBorder="1" applyAlignment="1">
      <alignment horizontal="center" vertical="center"/>
    </xf>
    <xf numFmtId="176" fontId="13" fillId="0" borderId="35" xfId="0" applyNumberFormat="1" applyFont="1" applyFill="1" applyBorder="1" applyAlignment="1">
      <alignment horizontal="center" vertical="center"/>
    </xf>
    <xf numFmtId="176" fontId="12" fillId="0" borderId="52" xfId="0" applyNumberFormat="1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13" fontId="17" fillId="0" borderId="57" xfId="0" applyNumberFormat="1" applyFont="1" applyBorder="1" applyAlignment="1">
      <alignment horizontal="center" vertical="center"/>
    </xf>
    <xf numFmtId="13" fontId="17" fillId="0" borderId="58" xfId="0" applyNumberFormat="1" applyFont="1" applyBorder="1" applyAlignment="1">
      <alignment horizontal="center" vertical="center"/>
    </xf>
    <xf numFmtId="13" fontId="17" fillId="0" borderId="62" xfId="0" applyNumberFormat="1" applyFont="1" applyBorder="1" applyAlignment="1">
      <alignment horizontal="center" vertical="center"/>
    </xf>
    <xf numFmtId="13" fontId="17" fillId="0" borderId="59" xfId="0" applyNumberFormat="1" applyFont="1" applyBorder="1" applyAlignment="1">
      <alignment horizontal="center" vertical="center"/>
    </xf>
    <xf numFmtId="20" fontId="17" fillId="0" borderId="58" xfId="0" applyNumberFormat="1" applyFont="1" applyBorder="1" applyAlignment="1">
      <alignment horizontal="center" vertical="center"/>
    </xf>
    <xf numFmtId="13" fontId="13" fillId="0" borderId="58" xfId="0" applyNumberFormat="1" applyFont="1" applyBorder="1" applyAlignment="1">
      <alignment horizontal="center" vertical="center"/>
    </xf>
    <xf numFmtId="0" fontId="17" fillId="0" borderId="58" xfId="0" applyFont="1" applyBorder="1">
      <alignment vertical="center"/>
    </xf>
    <xf numFmtId="13" fontId="17" fillId="0" borderId="58" xfId="0" applyNumberFormat="1" applyFont="1" applyBorder="1" applyAlignment="1">
      <alignment horizontal="center" vertical="center" shrinkToFit="1"/>
    </xf>
    <xf numFmtId="176" fontId="12" fillId="4" borderId="3" xfId="0" applyNumberFormat="1" applyFont="1" applyFill="1" applyBorder="1" applyAlignment="1">
      <alignment horizontal="center" vertical="center"/>
    </xf>
    <xf numFmtId="176" fontId="12" fillId="4" borderId="2" xfId="0" applyNumberFormat="1" applyFont="1" applyFill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2" fillId="7" borderId="31" xfId="0" applyNumberFormat="1" applyFont="1" applyFill="1" applyBorder="1" applyAlignment="1">
      <alignment horizontal="center" vertical="center"/>
    </xf>
    <xf numFmtId="176" fontId="12" fillId="7" borderId="63" xfId="0" applyNumberFormat="1" applyFont="1" applyFill="1" applyBorder="1" applyAlignment="1">
      <alignment horizontal="center" vertical="center"/>
    </xf>
    <xf numFmtId="176" fontId="12" fillId="4" borderId="36" xfId="0" applyNumberFormat="1" applyFont="1" applyFill="1" applyBorder="1" applyAlignment="1">
      <alignment horizontal="center" vertical="center"/>
    </xf>
    <xf numFmtId="176" fontId="12" fillId="0" borderId="14" xfId="0" applyNumberFormat="1" applyFont="1" applyFill="1" applyBorder="1" applyAlignment="1">
      <alignment horizontal="center" vertical="center"/>
    </xf>
    <xf numFmtId="176" fontId="12" fillId="0" borderId="15" xfId="0" applyNumberFormat="1" applyFont="1" applyFill="1" applyBorder="1" applyAlignment="1">
      <alignment horizontal="center" vertical="center"/>
    </xf>
    <xf numFmtId="176" fontId="13" fillId="0" borderId="15" xfId="0" applyNumberFormat="1" applyFont="1" applyFill="1" applyBorder="1" applyAlignment="1">
      <alignment horizontal="center" vertical="center"/>
    </xf>
    <xf numFmtId="176" fontId="13" fillId="8" borderId="2" xfId="0" applyNumberFormat="1" applyFont="1" applyFill="1" applyBorder="1" applyAlignment="1">
      <alignment horizontal="center" vertical="center"/>
    </xf>
    <xf numFmtId="13" fontId="13" fillId="0" borderId="3" xfId="0" applyNumberFormat="1" applyFont="1" applyBorder="1" applyAlignment="1">
      <alignment horizontal="center" vertical="center"/>
    </xf>
    <xf numFmtId="176" fontId="13" fillId="8" borderId="49" xfId="0" applyNumberFormat="1" applyFont="1" applyFill="1" applyBorder="1" applyAlignment="1">
      <alignment horizontal="center" vertical="center" shrinkToFit="1"/>
    </xf>
    <xf numFmtId="176" fontId="12" fillId="8" borderId="5" xfId="0" applyNumberFormat="1" applyFont="1" applyFill="1" applyBorder="1" applyAlignment="1">
      <alignment horizontal="center" vertical="center"/>
    </xf>
    <xf numFmtId="176" fontId="13" fillId="8" borderId="35" xfId="0" applyNumberFormat="1" applyFont="1" applyFill="1" applyBorder="1" applyAlignment="1">
      <alignment horizontal="center" vertical="center"/>
    </xf>
    <xf numFmtId="13" fontId="17" fillId="8" borderId="58" xfId="0" applyNumberFormat="1" applyFont="1" applyFill="1" applyBorder="1" applyAlignment="1">
      <alignment horizontal="center" vertical="center"/>
    </xf>
    <xf numFmtId="176" fontId="18" fillId="2" borderId="4" xfId="0" applyNumberFormat="1" applyFont="1" applyFill="1" applyBorder="1" applyAlignment="1">
      <alignment horizontal="center" vertical="center" wrapText="1"/>
    </xf>
    <xf numFmtId="176" fontId="12" fillId="4" borderId="1" xfId="0" applyNumberFormat="1" applyFont="1" applyFill="1" applyBorder="1" applyAlignment="1">
      <alignment horizontal="center" vertical="center"/>
    </xf>
    <xf numFmtId="176" fontId="12" fillId="4" borderId="26" xfId="0" applyNumberFormat="1" applyFont="1" applyFill="1" applyBorder="1" applyAlignment="1">
      <alignment horizontal="center" vertical="center"/>
    </xf>
    <xf numFmtId="176" fontId="13" fillId="4" borderId="2" xfId="0" applyNumberFormat="1" applyFont="1" applyFill="1" applyBorder="1" applyAlignment="1">
      <alignment horizontal="center" vertical="center"/>
    </xf>
    <xf numFmtId="176" fontId="14" fillId="4" borderId="26" xfId="0" applyNumberFormat="1" applyFont="1" applyFill="1" applyBorder="1" applyAlignment="1">
      <alignment horizontal="center" vertical="center" wrapText="1"/>
    </xf>
    <xf numFmtId="176" fontId="14" fillId="4" borderId="2" xfId="0" applyNumberFormat="1" applyFont="1" applyFill="1" applyBorder="1" applyAlignment="1">
      <alignment horizontal="center" vertical="center"/>
    </xf>
    <xf numFmtId="176" fontId="12" fillId="4" borderId="30" xfId="0" applyNumberFormat="1" applyFont="1" applyFill="1" applyBorder="1" applyAlignment="1">
      <alignment horizontal="center" vertical="center"/>
    </xf>
    <xf numFmtId="176" fontId="13" fillId="4" borderId="30" xfId="0" applyNumberFormat="1" applyFont="1" applyFill="1" applyBorder="1" applyAlignment="1">
      <alignment horizontal="center" vertical="center"/>
    </xf>
    <xf numFmtId="176" fontId="9" fillId="10" borderId="31" xfId="0" applyNumberFormat="1" applyFont="1" applyFill="1" applyBorder="1" applyAlignment="1">
      <alignment horizontal="center" vertical="center"/>
    </xf>
    <xf numFmtId="176" fontId="16" fillId="10" borderId="27" xfId="0" applyNumberFormat="1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176" fontId="4" fillId="10" borderId="26" xfId="0" applyNumberFormat="1" applyFont="1" applyFill="1" applyBorder="1" applyAlignment="1">
      <alignment horizontal="center" vertical="center" wrapText="1"/>
    </xf>
    <xf numFmtId="0" fontId="9" fillId="10" borderId="36" xfId="0" applyFont="1" applyFill="1" applyBorder="1" applyAlignment="1">
      <alignment horizontal="center" vertical="center" wrapText="1"/>
    </xf>
    <xf numFmtId="176" fontId="18" fillId="10" borderId="6" xfId="0" applyNumberFormat="1" applyFont="1" applyFill="1" applyBorder="1" applyAlignment="1">
      <alignment vertical="center" wrapText="1"/>
    </xf>
    <xf numFmtId="13" fontId="24" fillId="3" borderId="4" xfId="0" applyNumberFormat="1" applyFont="1" applyFill="1" applyBorder="1" applyAlignment="1">
      <alignment horizontal="center" vertical="center" wrapText="1"/>
    </xf>
    <xf numFmtId="176" fontId="14" fillId="9" borderId="2" xfId="0" applyNumberFormat="1" applyFont="1" applyFill="1" applyBorder="1" applyAlignment="1">
      <alignment horizontal="center" vertical="center"/>
    </xf>
    <xf numFmtId="176" fontId="12" fillId="9" borderId="2" xfId="0" applyNumberFormat="1" applyFont="1" applyFill="1" applyBorder="1" applyAlignment="1">
      <alignment horizontal="center" vertical="center"/>
    </xf>
    <xf numFmtId="13" fontId="17" fillId="10" borderId="5" xfId="0" applyNumberFormat="1" applyFont="1" applyFill="1" applyBorder="1" applyAlignment="1">
      <alignment vertical="center" wrapText="1"/>
    </xf>
    <xf numFmtId="0" fontId="21" fillId="0" borderId="5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13" fontId="17" fillId="0" borderId="58" xfId="0" applyNumberFormat="1" applyFont="1" applyBorder="1" applyAlignment="1">
      <alignment horizontal="center" vertical="center"/>
    </xf>
    <xf numFmtId="176" fontId="14" fillId="0" borderId="35" xfId="0" applyNumberFormat="1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13" fontId="17" fillId="0" borderId="58" xfId="0" applyNumberFormat="1" applyFont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176" fontId="12" fillId="8" borderId="41" xfId="0" applyNumberFormat="1" applyFont="1" applyFill="1" applyBorder="1" applyAlignment="1">
      <alignment horizontal="center" vertical="center"/>
    </xf>
    <xf numFmtId="176" fontId="12" fillId="8" borderId="6" xfId="0" applyNumberFormat="1" applyFont="1" applyFill="1" applyBorder="1" applyAlignment="1">
      <alignment horizontal="center" vertical="center"/>
    </xf>
    <xf numFmtId="176" fontId="13" fillId="8" borderId="53" xfId="0" applyNumberFormat="1" applyFont="1" applyFill="1" applyBorder="1" applyAlignment="1">
      <alignment horizontal="center" vertical="center"/>
    </xf>
    <xf numFmtId="176" fontId="13" fillId="8" borderId="3" xfId="0" applyNumberFormat="1" applyFont="1" applyFill="1" applyBorder="1" applyAlignment="1">
      <alignment horizontal="center" vertical="center"/>
    </xf>
    <xf numFmtId="13" fontId="17" fillId="8" borderId="62" xfId="0" applyNumberFormat="1" applyFont="1" applyFill="1" applyBorder="1" applyAlignment="1">
      <alignment horizontal="center" vertical="center" shrinkToFit="1"/>
    </xf>
    <xf numFmtId="20" fontId="0" fillId="0" borderId="0" xfId="0" applyNumberFormat="1">
      <alignment vertical="center"/>
    </xf>
    <xf numFmtId="0" fontId="21" fillId="0" borderId="31" xfId="0" applyFont="1" applyFill="1" applyBorder="1" applyAlignment="1">
      <alignment horizontal="center" vertical="center"/>
    </xf>
    <xf numFmtId="176" fontId="14" fillId="0" borderId="30" xfId="0" applyNumberFormat="1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176" fontId="13" fillId="0" borderId="35" xfId="0" applyNumberFormat="1" applyFont="1" applyFill="1" applyBorder="1" applyAlignment="1">
      <alignment horizontal="center" vertical="center"/>
    </xf>
    <xf numFmtId="176" fontId="13" fillId="4" borderId="2" xfId="0" applyNumberFormat="1" applyFont="1" applyFill="1" applyBorder="1" applyAlignment="1">
      <alignment horizontal="center" vertical="center"/>
    </xf>
    <xf numFmtId="176" fontId="12" fillId="0" borderId="60" xfId="0" applyNumberFormat="1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176" fontId="14" fillId="0" borderId="5" xfId="0" applyNumberFormat="1" applyFont="1" applyFill="1" applyBorder="1" applyAlignment="1">
      <alignment horizontal="center" vertical="center"/>
    </xf>
    <xf numFmtId="176" fontId="14" fillId="0" borderId="36" xfId="0" applyNumberFormat="1" applyFont="1" applyFill="1" applyBorder="1" applyAlignment="1">
      <alignment horizontal="center" vertical="center"/>
    </xf>
    <xf numFmtId="176" fontId="14" fillId="4" borderId="41" xfId="0" applyNumberFormat="1" applyFont="1" applyFill="1" applyBorder="1" applyAlignment="1">
      <alignment horizontal="center" vertical="center"/>
    </xf>
    <xf numFmtId="176" fontId="12" fillId="0" borderId="23" xfId="0" applyNumberFormat="1" applyFont="1" applyFill="1" applyBorder="1" applyAlignment="1">
      <alignment horizontal="center" vertical="center"/>
    </xf>
    <xf numFmtId="176" fontId="12" fillId="0" borderId="32" xfId="0" applyNumberFormat="1" applyFont="1" applyFill="1" applyBorder="1" applyAlignment="1">
      <alignment horizontal="center" vertical="center"/>
    </xf>
    <xf numFmtId="176" fontId="12" fillId="0" borderId="52" xfId="0" applyNumberFormat="1" applyFont="1" applyFill="1" applyBorder="1" applyAlignment="1">
      <alignment horizontal="center" vertical="center"/>
    </xf>
    <xf numFmtId="176" fontId="12" fillId="0" borderId="52" xfId="0" applyNumberFormat="1" applyFont="1" applyFill="1" applyBorder="1" applyAlignment="1">
      <alignment horizontal="center" vertical="center" wrapText="1"/>
    </xf>
    <xf numFmtId="176" fontId="12" fillId="0" borderId="32" xfId="0" applyNumberFormat="1" applyFont="1" applyFill="1" applyBorder="1" applyAlignment="1">
      <alignment horizontal="center" vertical="center" wrapText="1"/>
    </xf>
    <xf numFmtId="176" fontId="14" fillId="0" borderId="17" xfId="0" applyNumberFormat="1" applyFont="1" applyFill="1" applyBorder="1" applyAlignment="1">
      <alignment horizontal="center" vertical="center"/>
    </xf>
    <xf numFmtId="176" fontId="18" fillId="10" borderId="40" xfId="0" applyNumberFormat="1" applyFont="1" applyFill="1" applyBorder="1" applyAlignment="1">
      <alignment vertical="center" wrapText="1"/>
    </xf>
    <xf numFmtId="0" fontId="36" fillId="0" borderId="0" xfId="0" applyFont="1" applyAlignment="1">
      <alignment vertical="center" wrapText="1"/>
    </xf>
    <xf numFmtId="10" fontId="0" fillId="0" borderId="0" xfId="1" applyNumberFormat="1" applyFont="1" applyBorder="1">
      <alignment vertical="center"/>
    </xf>
    <xf numFmtId="176" fontId="12" fillId="0" borderId="31" xfId="0" applyNumberFormat="1" applyFont="1" applyFill="1" applyBorder="1" applyAlignment="1">
      <alignment horizontal="center" vertical="center"/>
    </xf>
    <xf numFmtId="176" fontId="12" fillId="0" borderId="41" xfId="0" applyNumberFormat="1" applyFont="1" applyFill="1" applyBorder="1" applyAlignment="1">
      <alignment horizontal="center" vertical="center"/>
    </xf>
    <xf numFmtId="176" fontId="12" fillId="0" borderId="49" xfId="0" applyNumberFormat="1" applyFont="1" applyFill="1" applyBorder="1" applyAlignment="1">
      <alignment horizontal="center" vertical="center"/>
    </xf>
    <xf numFmtId="176" fontId="14" fillId="0" borderId="31" xfId="0" applyNumberFormat="1" applyFont="1" applyFill="1" applyBorder="1" applyAlignment="1">
      <alignment horizontal="center" vertical="center"/>
    </xf>
    <xf numFmtId="176" fontId="14" fillId="0" borderId="49" xfId="0" applyNumberFormat="1" applyFont="1" applyFill="1" applyBorder="1" applyAlignment="1">
      <alignment horizontal="center" vertical="center"/>
    </xf>
    <xf numFmtId="176" fontId="12" fillId="0" borderId="11" xfId="0" applyNumberFormat="1" applyFont="1" applyFill="1" applyBorder="1" applyAlignment="1">
      <alignment horizontal="center" vertical="center"/>
    </xf>
    <xf numFmtId="176" fontId="12" fillId="0" borderId="10" xfId="0" applyNumberFormat="1" applyFont="1" applyFill="1" applyBorder="1" applyAlignment="1">
      <alignment horizontal="center" vertical="center"/>
    </xf>
    <xf numFmtId="13" fontId="17" fillId="0" borderId="59" xfId="0" applyNumberFormat="1" applyFont="1" applyBorder="1" applyAlignment="1">
      <alignment horizontal="center" vertical="center"/>
    </xf>
    <xf numFmtId="13" fontId="17" fillId="0" borderId="60" xfId="0" applyNumberFormat="1" applyFont="1" applyBorder="1" applyAlignment="1">
      <alignment horizontal="center" vertical="center"/>
    </xf>
    <xf numFmtId="13" fontId="17" fillId="0" borderId="22" xfId="0" applyNumberFormat="1" applyFont="1" applyBorder="1" applyAlignment="1">
      <alignment horizontal="center" vertical="center"/>
    </xf>
    <xf numFmtId="176" fontId="12" fillId="0" borderId="30" xfId="0" applyNumberFormat="1" applyFont="1" applyFill="1" applyBorder="1" applyAlignment="1">
      <alignment horizontal="center" vertical="center"/>
    </xf>
    <xf numFmtId="176" fontId="12" fillId="0" borderId="25" xfId="0" applyNumberFormat="1" applyFont="1" applyFill="1" applyBorder="1" applyAlignment="1">
      <alignment horizontal="center" vertical="center"/>
    </xf>
    <xf numFmtId="176" fontId="13" fillId="0" borderId="31" xfId="0" applyNumberFormat="1" applyFont="1" applyFill="1" applyBorder="1" applyAlignment="1">
      <alignment horizontal="center" vertical="center"/>
    </xf>
    <xf numFmtId="176" fontId="13" fillId="0" borderId="49" xfId="0" applyNumberFormat="1" applyFont="1" applyFill="1" applyBorder="1" applyAlignment="1">
      <alignment horizontal="center" vertical="center"/>
    </xf>
    <xf numFmtId="176" fontId="14" fillId="0" borderId="41" xfId="0" applyNumberFormat="1" applyFont="1" applyFill="1" applyBorder="1" applyAlignment="1">
      <alignment horizontal="center" vertical="center"/>
    </xf>
    <xf numFmtId="176" fontId="14" fillId="0" borderId="11" xfId="0" applyNumberFormat="1" applyFont="1" applyFill="1" applyBorder="1" applyAlignment="1">
      <alignment horizontal="center" vertical="center"/>
    </xf>
    <xf numFmtId="176" fontId="12" fillId="0" borderId="15" xfId="0" applyNumberFormat="1" applyFont="1" applyFill="1" applyBorder="1" applyAlignment="1">
      <alignment horizontal="center" vertical="center"/>
    </xf>
    <xf numFmtId="176" fontId="14" fillId="0" borderId="31" xfId="0" applyNumberFormat="1" applyFont="1" applyBorder="1" applyAlignment="1">
      <alignment horizontal="center" vertical="center"/>
    </xf>
    <xf numFmtId="176" fontId="14" fillId="0" borderId="11" xfId="0" applyNumberFormat="1" applyFont="1" applyBorder="1" applyAlignment="1">
      <alignment horizontal="center" vertical="center"/>
    </xf>
    <xf numFmtId="176" fontId="14" fillId="0" borderId="49" xfId="0" applyNumberFormat="1" applyFont="1" applyBorder="1" applyAlignment="1">
      <alignment horizontal="center" vertical="center"/>
    </xf>
    <xf numFmtId="176" fontId="12" fillId="0" borderId="31" xfId="0" applyNumberFormat="1" applyFont="1" applyBorder="1" applyAlignment="1">
      <alignment horizontal="center" vertical="center"/>
    </xf>
    <xf numFmtId="176" fontId="12" fillId="0" borderId="11" xfId="0" applyNumberFormat="1" applyFont="1" applyBorder="1" applyAlignment="1">
      <alignment horizontal="center" vertical="center"/>
    </xf>
    <xf numFmtId="176" fontId="12" fillId="0" borderId="49" xfId="0" applyNumberFormat="1" applyFont="1" applyBorder="1" applyAlignment="1">
      <alignment horizontal="center" vertical="center"/>
    </xf>
    <xf numFmtId="176" fontId="14" fillId="0" borderId="36" xfId="0" applyNumberFormat="1" applyFont="1" applyBorder="1" applyAlignment="1">
      <alignment horizontal="center" vertical="center"/>
    </xf>
    <xf numFmtId="176" fontId="14" fillId="0" borderId="54" xfId="0" applyNumberFormat="1" applyFont="1" applyBorder="1" applyAlignment="1">
      <alignment horizontal="center" vertical="center"/>
    </xf>
    <xf numFmtId="176" fontId="12" fillId="0" borderId="26" xfId="0" applyNumberFormat="1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>
      <alignment horizontal="center" vertical="center"/>
    </xf>
    <xf numFmtId="176" fontId="12" fillId="0" borderId="6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76" fontId="12" fillId="0" borderId="40" xfId="0" applyNumberFormat="1" applyFont="1" applyFill="1" applyBorder="1" applyAlignment="1">
      <alignment horizontal="center" vertical="center"/>
    </xf>
    <xf numFmtId="176" fontId="12" fillId="0" borderId="28" xfId="0" applyNumberFormat="1" applyFont="1" applyFill="1" applyBorder="1" applyAlignment="1">
      <alignment horizontal="center" vertical="center"/>
    </xf>
    <xf numFmtId="176" fontId="12" fillId="0" borderId="39" xfId="0" applyNumberFormat="1" applyFont="1" applyFill="1" applyBorder="1" applyAlignment="1">
      <alignment horizontal="center" vertical="center"/>
    </xf>
    <xf numFmtId="176" fontId="12" fillId="0" borderId="18" xfId="0" applyNumberFormat="1" applyFont="1" applyFill="1" applyBorder="1" applyAlignment="1">
      <alignment horizontal="center" vertical="center"/>
    </xf>
    <xf numFmtId="176" fontId="12" fillId="0" borderId="33" xfId="0" applyNumberFormat="1" applyFont="1" applyFill="1" applyBorder="1" applyAlignment="1">
      <alignment horizontal="center" vertical="center"/>
    </xf>
    <xf numFmtId="176" fontId="12" fillId="0" borderId="29" xfId="0" applyNumberFormat="1" applyFont="1" applyFill="1" applyBorder="1" applyAlignment="1">
      <alignment horizontal="center" vertical="center"/>
    </xf>
    <xf numFmtId="176" fontId="12" fillId="0" borderId="34" xfId="0" applyNumberFormat="1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/>
    </xf>
    <xf numFmtId="0" fontId="21" fillId="0" borderId="49" xfId="0" applyFont="1" applyFill="1" applyBorder="1" applyAlignment="1">
      <alignment horizontal="center" vertical="center"/>
    </xf>
    <xf numFmtId="176" fontId="12" fillId="0" borderId="32" xfId="0" applyNumberFormat="1" applyFont="1" applyBorder="1" applyAlignment="1">
      <alignment horizontal="center" vertical="center"/>
    </xf>
    <xf numFmtId="176" fontId="12" fillId="0" borderId="32" xfId="0" applyNumberFormat="1" applyFont="1" applyFill="1" applyBorder="1" applyAlignment="1">
      <alignment horizontal="center" vertical="center" wrapText="1"/>
    </xf>
    <xf numFmtId="176" fontId="12" fillId="7" borderId="2" xfId="0" applyNumberFormat="1" applyFont="1" applyFill="1" applyBorder="1" applyAlignment="1">
      <alignment horizontal="center" vertical="center"/>
    </xf>
    <xf numFmtId="176" fontId="12" fillId="7" borderId="2" xfId="0" applyNumberFormat="1" applyFont="1" applyFill="1" applyBorder="1">
      <alignment vertical="center"/>
    </xf>
    <xf numFmtId="176" fontId="14" fillId="0" borderId="36" xfId="0" applyNumberFormat="1" applyFont="1" applyBorder="1" applyAlignment="1">
      <alignment horizontal="center" vertical="center" wrapText="1" shrinkToFit="1"/>
    </xf>
    <xf numFmtId="176" fontId="14" fillId="0" borderId="54" xfId="0" applyNumberFormat="1" applyFont="1" applyBorder="1" applyAlignment="1">
      <alignment horizontal="center" vertical="center" wrapText="1" shrinkToFit="1"/>
    </xf>
    <xf numFmtId="176" fontId="12" fillId="0" borderId="32" xfId="0" applyNumberFormat="1" applyFont="1" applyFill="1" applyBorder="1" applyAlignment="1">
      <alignment horizontal="center" vertical="center"/>
    </xf>
    <xf numFmtId="176" fontId="12" fillId="0" borderId="26" xfId="0" applyNumberFormat="1" applyFont="1" applyBorder="1" applyAlignment="1">
      <alignment horizontal="center" vertical="center"/>
    </xf>
    <xf numFmtId="176" fontId="12" fillId="0" borderId="5" xfId="0" applyNumberFormat="1" applyFont="1" applyBorder="1" applyAlignment="1">
      <alignment horizontal="center" vertical="center"/>
    </xf>
    <xf numFmtId="176" fontId="12" fillId="7" borderId="26" xfId="0" applyNumberFormat="1" applyFont="1" applyFill="1" applyBorder="1" applyAlignment="1">
      <alignment horizontal="center" vertical="center"/>
    </xf>
    <xf numFmtId="176" fontId="12" fillId="7" borderId="5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176" fontId="12" fillId="0" borderId="30" xfId="0" applyNumberFormat="1" applyFont="1" applyBorder="1" applyAlignment="1">
      <alignment horizontal="center" vertical="center"/>
    </xf>
    <xf numFmtId="0" fontId="24" fillId="10" borderId="4" xfId="0" applyFont="1" applyFill="1" applyBorder="1" applyAlignment="1">
      <alignment horizontal="center" vertical="center"/>
    </xf>
    <xf numFmtId="0" fontId="24" fillId="10" borderId="40" xfId="0" applyFont="1" applyFill="1" applyBorder="1" applyAlignment="1">
      <alignment horizontal="center" vertical="center"/>
    </xf>
    <xf numFmtId="0" fontId="24" fillId="10" borderId="6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24" fillId="10" borderId="20" xfId="0" applyFont="1" applyFill="1" applyBorder="1" applyAlignment="1">
      <alignment horizontal="center" vertical="center"/>
    </xf>
    <xf numFmtId="0" fontId="24" fillId="10" borderId="19" xfId="0" applyFont="1" applyFill="1" applyBorder="1" applyAlignment="1">
      <alignment horizontal="center" vertical="center"/>
    </xf>
    <xf numFmtId="0" fontId="24" fillId="10" borderId="2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76" fontId="12" fillId="0" borderId="25" xfId="0" applyNumberFormat="1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176" fontId="12" fillId="0" borderId="52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/>
    </xf>
    <xf numFmtId="176" fontId="12" fillId="0" borderId="2" xfId="0" applyNumberFormat="1" applyFont="1" applyBorder="1">
      <alignment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10" borderId="10" xfId="0" applyFont="1" applyFill="1" applyBorder="1" applyAlignment="1">
      <alignment horizontal="center" vertical="center"/>
    </xf>
    <xf numFmtId="0" fontId="3" fillId="10" borderId="11" xfId="0" applyFont="1" applyFill="1" applyBorder="1" applyAlignment="1">
      <alignment horizontal="center" vertical="center"/>
    </xf>
    <xf numFmtId="176" fontId="12" fillId="5" borderId="26" xfId="0" applyNumberFormat="1" applyFont="1" applyFill="1" applyBorder="1" applyAlignment="1">
      <alignment horizontal="center" vertical="center"/>
    </xf>
    <xf numFmtId="176" fontId="12" fillId="5" borderId="5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76" fontId="12" fillId="0" borderId="44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176" fontId="12" fillId="0" borderId="46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24" fillId="10" borderId="10" xfId="0" applyFont="1" applyFill="1" applyBorder="1" applyAlignment="1">
      <alignment horizontal="center" vertical="center"/>
    </xf>
    <xf numFmtId="0" fontId="24" fillId="10" borderId="11" xfId="0" applyFont="1" applyFill="1" applyBorder="1" applyAlignment="1">
      <alignment horizontal="center" vertical="center"/>
    </xf>
    <xf numFmtId="0" fontId="24" fillId="10" borderId="41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1" fillId="0" borderId="51" xfId="0" applyFont="1" applyFill="1" applyBorder="1" applyAlignment="1">
      <alignment horizontal="center" vertical="center"/>
    </xf>
    <xf numFmtId="0" fontId="21" fillId="0" borderId="47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176" fontId="12" fillId="0" borderId="33" xfId="0" applyNumberFormat="1" applyFont="1" applyFill="1" applyBorder="1" applyAlignment="1">
      <alignment horizontal="center" vertical="center" wrapText="1"/>
    </xf>
    <xf numFmtId="176" fontId="12" fillId="0" borderId="34" xfId="0" applyNumberFormat="1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176" fontId="12" fillId="0" borderId="45" xfId="0" applyNumberFormat="1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center" vertical="center"/>
    </xf>
    <xf numFmtId="176" fontId="13" fillId="0" borderId="30" xfId="0" applyNumberFormat="1" applyFont="1" applyFill="1" applyBorder="1" applyAlignment="1">
      <alignment horizontal="center" vertical="center"/>
    </xf>
    <xf numFmtId="176" fontId="13" fillId="0" borderId="35" xfId="0" applyNumberFormat="1" applyFont="1" applyFill="1" applyBorder="1" applyAlignment="1">
      <alignment horizontal="center" vertical="center"/>
    </xf>
    <xf numFmtId="176" fontId="12" fillId="0" borderId="47" xfId="0" applyNumberFormat="1" applyFont="1" applyFill="1" applyBorder="1" applyAlignment="1">
      <alignment horizontal="center" vertical="center"/>
    </xf>
    <xf numFmtId="176" fontId="12" fillId="0" borderId="51" xfId="0" applyNumberFormat="1" applyFont="1" applyFill="1" applyBorder="1" applyAlignment="1">
      <alignment horizontal="center" vertical="center"/>
    </xf>
    <xf numFmtId="176" fontId="13" fillId="8" borderId="50" xfId="0" applyNumberFormat="1" applyFont="1" applyFill="1" applyBorder="1" applyAlignment="1">
      <alignment horizontal="center" vertical="center"/>
    </xf>
    <xf numFmtId="176" fontId="13" fillId="8" borderId="53" xfId="0" applyNumberFormat="1" applyFont="1" applyFill="1" applyBorder="1" applyAlignment="1">
      <alignment horizontal="center" vertical="center"/>
    </xf>
    <xf numFmtId="176" fontId="12" fillId="0" borderId="48" xfId="0" applyNumberFormat="1" applyFont="1" applyFill="1" applyBorder="1" applyAlignment="1">
      <alignment horizontal="center" vertical="center"/>
    </xf>
    <xf numFmtId="176" fontId="12" fillId="0" borderId="52" xfId="0" applyNumberFormat="1" applyFont="1" applyFill="1" applyBorder="1" applyAlignment="1">
      <alignment horizontal="center" vertical="center"/>
    </xf>
    <xf numFmtId="176" fontId="12" fillId="0" borderId="47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176" fontId="12" fillId="6" borderId="26" xfId="0" applyNumberFormat="1" applyFont="1" applyFill="1" applyBorder="1" applyAlignment="1">
      <alignment horizontal="center" vertical="center"/>
    </xf>
    <xf numFmtId="176" fontId="12" fillId="6" borderId="5" xfId="0" applyNumberFormat="1" applyFont="1" applyFill="1" applyBorder="1" applyAlignment="1">
      <alignment horizontal="center" vertical="center"/>
    </xf>
    <xf numFmtId="176" fontId="12" fillId="0" borderId="38" xfId="0" applyNumberFormat="1" applyFont="1" applyFill="1" applyBorder="1" applyAlignment="1">
      <alignment horizontal="center" vertical="center"/>
    </xf>
    <xf numFmtId="176" fontId="12" fillId="0" borderId="42" xfId="0" applyNumberFormat="1" applyFont="1" applyFill="1" applyBorder="1" applyAlignment="1">
      <alignment horizontal="center" vertical="center"/>
    </xf>
    <xf numFmtId="176" fontId="12" fillId="7" borderId="28" xfId="0" applyNumberFormat="1" applyFont="1" applyFill="1" applyBorder="1" applyAlignment="1">
      <alignment horizontal="center" vertical="center"/>
    </xf>
    <xf numFmtId="176" fontId="12" fillId="7" borderId="18" xfId="0" applyNumberFormat="1" applyFont="1" applyFill="1" applyBorder="1" applyAlignment="1">
      <alignment horizontal="center" vertical="center"/>
    </xf>
    <xf numFmtId="176" fontId="13" fillId="8" borderId="30" xfId="0" applyNumberFormat="1" applyFont="1" applyFill="1" applyBorder="1" applyAlignment="1">
      <alignment horizontal="center" vertical="center"/>
    </xf>
    <xf numFmtId="176" fontId="13" fillId="8" borderId="35" xfId="0" applyNumberFormat="1" applyFont="1" applyFill="1" applyBorder="1" applyAlignment="1">
      <alignment horizontal="center" vertical="center"/>
    </xf>
    <xf numFmtId="176" fontId="12" fillId="7" borderId="31" xfId="0" applyNumberFormat="1" applyFont="1" applyFill="1" applyBorder="1" applyAlignment="1">
      <alignment horizontal="center" vertical="center"/>
    </xf>
    <xf numFmtId="176" fontId="12" fillId="7" borderId="49" xfId="0" applyNumberFormat="1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21" fillId="0" borderId="40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176" fontId="14" fillId="0" borderId="26" xfId="0" applyNumberFormat="1" applyFont="1" applyFill="1" applyBorder="1" applyAlignment="1">
      <alignment horizontal="center" vertical="center"/>
    </xf>
    <xf numFmtId="176" fontId="14" fillId="0" borderId="40" xfId="0" applyNumberFormat="1" applyFont="1" applyFill="1" applyBorder="1" applyAlignment="1">
      <alignment horizontal="center" vertical="center"/>
    </xf>
    <xf numFmtId="176" fontId="14" fillId="0" borderId="5" xfId="0" applyNumberFormat="1" applyFont="1" applyFill="1" applyBorder="1" applyAlignment="1">
      <alignment horizontal="center" vertical="center"/>
    </xf>
    <xf numFmtId="176" fontId="12" fillId="0" borderId="33" xfId="0" applyNumberFormat="1" applyFont="1" applyBorder="1" applyAlignment="1">
      <alignment horizontal="center" vertical="center"/>
    </xf>
    <xf numFmtId="176" fontId="12" fillId="0" borderId="47" xfId="0" applyNumberFormat="1" applyFont="1" applyBorder="1" applyAlignment="1">
      <alignment horizontal="center" vertical="center"/>
    </xf>
    <xf numFmtId="176" fontId="12" fillId="0" borderId="34" xfId="0" applyNumberFormat="1" applyFont="1" applyBorder="1" applyAlignment="1">
      <alignment horizontal="center" vertical="center"/>
    </xf>
    <xf numFmtId="176" fontId="14" fillId="0" borderId="10" xfId="0" applyNumberFormat="1" applyFont="1" applyBorder="1" applyAlignment="1">
      <alignment horizontal="center" vertical="center"/>
    </xf>
    <xf numFmtId="176" fontId="12" fillId="0" borderId="23" xfId="0" applyNumberFormat="1" applyFont="1" applyFill="1" applyBorder="1" applyAlignment="1">
      <alignment horizontal="center" vertical="center"/>
    </xf>
    <xf numFmtId="176" fontId="13" fillId="0" borderId="16" xfId="0" applyNumberFormat="1" applyFont="1" applyFill="1" applyBorder="1" applyAlignment="1">
      <alignment horizontal="center" vertical="center" wrapText="1"/>
    </xf>
    <xf numFmtId="176" fontId="13" fillId="0" borderId="43" xfId="0" applyNumberFormat="1" applyFont="1" applyFill="1" applyBorder="1" applyAlignment="1">
      <alignment horizontal="center" vertical="center" wrapText="1"/>
    </xf>
    <xf numFmtId="176" fontId="12" fillId="0" borderId="37" xfId="0" applyNumberFormat="1" applyFont="1" applyFill="1" applyBorder="1" applyAlignment="1">
      <alignment horizontal="center" vertical="center"/>
    </xf>
    <xf numFmtId="176" fontId="12" fillId="0" borderId="35" xfId="0" applyNumberFormat="1" applyFont="1" applyFill="1" applyBorder="1" applyAlignment="1">
      <alignment horizontal="center" vertical="center"/>
    </xf>
    <xf numFmtId="176" fontId="14" fillId="0" borderId="31" xfId="0" applyNumberFormat="1" applyFont="1" applyFill="1" applyBorder="1" applyAlignment="1">
      <alignment horizontal="center" vertical="center" wrapText="1"/>
    </xf>
    <xf numFmtId="176" fontId="14" fillId="0" borderId="49" xfId="0" applyNumberFormat="1" applyFont="1" applyFill="1" applyBorder="1" applyAlignment="1">
      <alignment horizontal="center" vertical="center" wrapText="1"/>
    </xf>
    <xf numFmtId="176" fontId="14" fillId="0" borderId="10" xfId="0" applyNumberFormat="1" applyFont="1" applyFill="1" applyBorder="1" applyAlignment="1">
      <alignment horizontal="center" vertical="center"/>
    </xf>
    <xf numFmtId="13" fontId="17" fillId="0" borderId="61" xfId="0" applyNumberFormat="1" applyFont="1" applyBorder="1" applyAlignment="1">
      <alignment horizontal="center" vertical="center"/>
    </xf>
    <xf numFmtId="13" fontId="17" fillId="0" borderId="56" xfId="0" applyNumberFormat="1" applyFont="1" applyBorder="1" applyAlignment="1">
      <alignment horizontal="center" vertical="center"/>
    </xf>
    <xf numFmtId="13" fontId="17" fillId="0" borderId="4" xfId="0" applyNumberFormat="1" applyFont="1" applyBorder="1" applyAlignment="1">
      <alignment horizontal="center" vertical="center" shrinkToFit="1"/>
    </xf>
    <xf numFmtId="13" fontId="17" fillId="0" borderId="5" xfId="0" applyNumberFormat="1" applyFont="1" applyBorder="1" applyAlignment="1">
      <alignment horizontal="center" vertical="center" shrinkToFit="1"/>
    </xf>
    <xf numFmtId="176" fontId="12" fillId="0" borderId="50" xfId="0" applyNumberFormat="1" applyFont="1" applyFill="1" applyBorder="1" applyAlignment="1">
      <alignment horizontal="center" vertical="center"/>
    </xf>
    <xf numFmtId="176" fontId="12" fillId="7" borderId="25" xfId="0" applyNumberFormat="1" applyFont="1" applyFill="1" applyBorder="1" applyAlignment="1">
      <alignment horizontal="center" vertical="center"/>
    </xf>
    <xf numFmtId="176" fontId="12" fillId="7" borderId="30" xfId="0" applyNumberFormat="1" applyFont="1" applyFill="1" applyBorder="1" applyAlignment="1">
      <alignment horizontal="center" vertical="center"/>
    </xf>
    <xf numFmtId="13" fontId="17" fillId="0" borderId="59" xfId="0" applyNumberFormat="1" applyFont="1" applyBorder="1" applyAlignment="1">
      <alignment horizontal="center" vertical="center" wrapText="1"/>
    </xf>
    <xf numFmtId="13" fontId="17" fillId="0" borderId="60" xfId="0" applyNumberFormat="1" applyFont="1" applyBorder="1" applyAlignment="1">
      <alignment horizontal="center" vertical="center" wrapText="1"/>
    </xf>
    <xf numFmtId="13" fontId="13" fillId="0" borderId="59" xfId="0" applyNumberFormat="1" applyFont="1" applyBorder="1" applyAlignment="1">
      <alignment horizontal="center" vertical="center"/>
    </xf>
    <xf numFmtId="13" fontId="13" fillId="0" borderId="60" xfId="0" applyNumberFormat="1" applyFont="1" applyBorder="1" applyAlignment="1">
      <alignment horizontal="center" vertical="center"/>
    </xf>
    <xf numFmtId="13" fontId="17" fillId="0" borderId="26" xfId="0" applyNumberFormat="1" applyFont="1" applyBorder="1" applyAlignment="1">
      <alignment horizontal="center" vertical="center" wrapText="1"/>
    </xf>
    <xf numFmtId="13" fontId="17" fillId="0" borderId="5" xfId="0" applyNumberFormat="1" applyFont="1" applyBorder="1" applyAlignment="1">
      <alignment horizontal="center" vertical="center" wrapText="1"/>
    </xf>
    <xf numFmtId="13" fontId="17" fillId="0" borderId="40" xfId="0" applyNumberFormat="1" applyFont="1" applyBorder="1" applyAlignment="1">
      <alignment horizontal="center" vertical="center" wrapText="1"/>
    </xf>
    <xf numFmtId="13" fontId="17" fillId="0" borderId="26" xfId="0" applyNumberFormat="1" applyFont="1" applyBorder="1" applyAlignment="1">
      <alignment horizontal="center" vertical="center" shrinkToFit="1"/>
    </xf>
    <xf numFmtId="13" fontId="33" fillId="0" borderId="59" xfId="0" applyNumberFormat="1" applyFont="1" applyBorder="1" applyAlignment="1">
      <alignment horizontal="center" vertical="center" wrapText="1" shrinkToFit="1"/>
    </xf>
    <xf numFmtId="13" fontId="33" fillId="0" borderId="60" xfId="0" applyNumberFormat="1" applyFont="1" applyBorder="1" applyAlignment="1">
      <alignment horizontal="center" vertical="center" wrapText="1" shrinkToFit="1"/>
    </xf>
    <xf numFmtId="13" fontId="17" fillId="0" borderId="22" xfId="0" applyNumberFormat="1" applyFont="1" applyBorder="1" applyAlignment="1">
      <alignment horizontal="center" vertical="center" wrapText="1"/>
    </xf>
    <xf numFmtId="13" fontId="13" fillId="0" borderId="26" xfId="0" applyNumberFormat="1" applyFont="1" applyBorder="1" applyAlignment="1">
      <alignment horizontal="center" vertical="center" wrapText="1"/>
    </xf>
    <xf numFmtId="13" fontId="13" fillId="0" borderId="5" xfId="0" applyNumberFormat="1" applyFont="1" applyBorder="1" applyAlignment="1">
      <alignment horizontal="center" vertical="center" wrapText="1"/>
    </xf>
    <xf numFmtId="13" fontId="17" fillId="0" borderId="26" xfId="0" applyNumberFormat="1" applyFont="1" applyBorder="1" applyAlignment="1">
      <alignment horizontal="center" vertical="center"/>
    </xf>
    <xf numFmtId="13" fontId="17" fillId="0" borderId="5" xfId="0" applyNumberFormat="1" applyFont="1" applyBorder="1" applyAlignment="1">
      <alignment horizontal="center" vertical="center"/>
    </xf>
    <xf numFmtId="13" fontId="17" fillId="0" borderId="4" xfId="0" applyNumberFormat="1" applyFont="1" applyBorder="1" applyAlignment="1">
      <alignment horizontal="center" vertical="center"/>
    </xf>
    <xf numFmtId="13" fontId="17" fillId="0" borderId="40" xfId="0" applyNumberFormat="1" applyFont="1" applyBorder="1" applyAlignment="1">
      <alignment horizontal="center" vertical="center"/>
    </xf>
    <xf numFmtId="176" fontId="14" fillId="4" borderId="26" xfId="0" applyNumberFormat="1" applyFont="1" applyFill="1" applyBorder="1" applyAlignment="1">
      <alignment horizontal="center" vertical="center"/>
    </xf>
    <xf numFmtId="176" fontId="14" fillId="4" borderId="5" xfId="0" applyNumberFormat="1" applyFont="1" applyFill="1" applyBorder="1" applyAlignment="1">
      <alignment horizontal="center" vertical="center"/>
    </xf>
    <xf numFmtId="176" fontId="12" fillId="4" borderId="26" xfId="0" applyNumberFormat="1" applyFont="1" applyFill="1" applyBorder="1" applyAlignment="1">
      <alignment horizontal="center" vertical="center"/>
    </xf>
    <xf numFmtId="176" fontId="12" fillId="4" borderId="40" xfId="0" applyNumberFormat="1" applyFont="1" applyFill="1" applyBorder="1" applyAlignment="1">
      <alignment horizontal="center" vertical="center"/>
    </xf>
    <xf numFmtId="176" fontId="12" fillId="4" borderId="5" xfId="0" applyNumberFormat="1" applyFont="1" applyFill="1" applyBorder="1" applyAlignment="1">
      <alignment horizontal="center" vertical="center"/>
    </xf>
    <xf numFmtId="176" fontId="12" fillId="4" borderId="4" xfId="0" applyNumberFormat="1" applyFont="1" applyFill="1" applyBorder="1" applyAlignment="1">
      <alignment horizontal="center" vertical="center"/>
    </xf>
    <xf numFmtId="176" fontId="12" fillId="9" borderId="4" xfId="0" applyNumberFormat="1" applyFont="1" applyFill="1" applyBorder="1" applyAlignment="1">
      <alignment horizontal="center" vertical="center"/>
    </xf>
    <xf numFmtId="176" fontId="12" fillId="9" borderId="5" xfId="0" applyNumberFormat="1" applyFont="1" applyFill="1" applyBorder="1" applyAlignment="1">
      <alignment horizontal="center" vertical="center"/>
    </xf>
    <xf numFmtId="176" fontId="12" fillId="4" borderId="6" xfId="0" applyNumberFormat="1" applyFont="1" applyFill="1" applyBorder="1" applyAlignment="1">
      <alignment horizontal="center" vertical="center"/>
    </xf>
    <xf numFmtId="176" fontId="13" fillId="4" borderId="26" xfId="0" applyNumberFormat="1" applyFont="1" applyFill="1" applyBorder="1" applyAlignment="1">
      <alignment horizontal="center" vertical="center"/>
    </xf>
    <xf numFmtId="176" fontId="13" fillId="4" borderId="5" xfId="0" applyNumberFormat="1" applyFont="1" applyFill="1" applyBorder="1" applyAlignment="1">
      <alignment horizontal="center" vertical="center"/>
    </xf>
    <xf numFmtId="176" fontId="14" fillId="4" borderId="40" xfId="0" applyNumberFormat="1" applyFont="1" applyFill="1" applyBorder="1" applyAlignment="1">
      <alignment horizontal="center" vertical="center"/>
    </xf>
    <xf numFmtId="176" fontId="12" fillId="4" borderId="2" xfId="0" applyNumberFormat="1" applyFont="1" applyFill="1" applyBorder="1" applyAlignment="1">
      <alignment horizontal="center" vertical="center"/>
    </xf>
    <xf numFmtId="176" fontId="14" fillId="4" borderId="2" xfId="0" applyNumberFormat="1" applyFont="1" applyFill="1" applyBorder="1" applyAlignment="1">
      <alignment horizontal="center" vertical="center"/>
    </xf>
    <xf numFmtId="176" fontId="12" fillId="4" borderId="1" xfId="0" applyNumberFormat="1" applyFont="1" applyFill="1" applyBorder="1" applyAlignment="1">
      <alignment horizontal="center" vertical="center"/>
    </xf>
    <xf numFmtId="176" fontId="12" fillId="4" borderId="3" xfId="0" applyNumberFormat="1" applyFont="1" applyFill="1" applyBorder="1" applyAlignment="1">
      <alignment horizontal="center" vertical="center"/>
    </xf>
    <xf numFmtId="176" fontId="12" fillId="9" borderId="2" xfId="0" applyNumberFormat="1" applyFont="1" applyFill="1" applyBorder="1" applyAlignment="1">
      <alignment horizontal="center" vertical="center"/>
    </xf>
    <xf numFmtId="176" fontId="12" fillId="9" borderId="26" xfId="0" applyNumberFormat="1" applyFont="1" applyFill="1" applyBorder="1" applyAlignment="1">
      <alignment horizontal="center" vertical="center"/>
    </xf>
    <xf numFmtId="176" fontId="12" fillId="9" borderId="40" xfId="0" applyNumberFormat="1" applyFont="1" applyFill="1" applyBorder="1" applyAlignment="1">
      <alignment horizontal="center" vertical="center"/>
    </xf>
    <xf numFmtId="176" fontId="13" fillId="4" borderId="2" xfId="0" applyNumberFormat="1" applyFont="1" applyFill="1" applyBorder="1" applyAlignment="1">
      <alignment horizontal="center" vertical="center"/>
    </xf>
    <xf numFmtId="176" fontId="14" fillId="4" borderId="4" xfId="0" applyNumberFormat="1" applyFont="1" applyFill="1" applyBorder="1" applyAlignment="1">
      <alignment horizontal="center" vertical="center"/>
    </xf>
    <xf numFmtId="176" fontId="13" fillId="4" borderId="31" xfId="0" applyNumberFormat="1" applyFont="1" applyFill="1" applyBorder="1" applyAlignment="1">
      <alignment horizontal="center" vertical="center"/>
    </xf>
    <xf numFmtId="176" fontId="13" fillId="4" borderId="49" xfId="0" applyNumberFormat="1" applyFont="1" applyFill="1" applyBorder="1" applyAlignment="1">
      <alignment horizontal="center" vertical="center"/>
    </xf>
    <xf numFmtId="176" fontId="12" fillId="4" borderId="31" xfId="0" applyNumberFormat="1" applyFont="1" applyFill="1" applyBorder="1" applyAlignment="1">
      <alignment horizontal="center" vertical="center"/>
    </xf>
    <xf numFmtId="176" fontId="12" fillId="4" borderId="49" xfId="0" applyNumberFormat="1" applyFont="1" applyFill="1" applyBorder="1" applyAlignment="1">
      <alignment horizontal="center" vertical="center"/>
    </xf>
    <xf numFmtId="176" fontId="14" fillId="4" borderId="31" xfId="0" applyNumberFormat="1" applyFont="1" applyFill="1" applyBorder="1" applyAlignment="1">
      <alignment horizontal="center" vertical="center"/>
    </xf>
    <xf numFmtId="176" fontId="14" fillId="4" borderId="49" xfId="0" applyNumberFormat="1" applyFont="1" applyFill="1" applyBorder="1" applyAlignment="1">
      <alignment horizontal="center" vertical="center"/>
    </xf>
    <xf numFmtId="176" fontId="12" fillId="4" borderId="10" xfId="0" applyNumberFormat="1" applyFont="1" applyFill="1" applyBorder="1" applyAlignment="1">
      <alignment horizontal="center" vertical="center"/>
    </xf>
    <xf numFmtId="176" fontId="12" fillId="4" borderId="11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176" fontId="34" fillId="0" borderId="40" xfId="0" applyNumberFormat="1" applyFont="1" applyFill="1" applyBorder="1" applyAlignment="1">
      <alignment horizontal="center" vertical="center"/>
    </xf>
    <xf numFmtId="176" fontId="34" fillId="0" borderId="6" xfId="0" applyNumberFormat="1" applyFont="1" applyFill="1" applyBorder="1" applyAlignment="1">
      <alignment horizontal="center" vertical="center"/>
    </xf>
    <xf numFmtId="176" fontId="34" fillId="0" borderId="4" xfId="0" applyNumberFormat="1" applyFont="1" applyFill="1" applyBorder="1" applyAlignment="1">
      <alignment horizontal="center" vertical="center"/>
    </xf>
    <xf numFmtId="176" fontId="34" fillId="11" borderId="4" xfId="0" applyNumberFormat="1" applyFont="1" applyFill="1" applyBorder="1" applyAlignment="1">
      <alignment horizontal="center" vertical="center"/>
    </xf>
    <xf numFmtId="176" fontId="34" fillId="11" borderId="6" xfId="0" applyNumberFormat="1" applyFont="1" applyFill="1" applyBorder="1" applyAlignment="1">
      <alignment horizontal="center" vertical="center"/>
    </xf>
    <xf numFmtId="0" fontId="35" fillId="3" borderId="10" xfId="0" applyFont="1" applyFill="1" applyBorder="1" applyAlignment="1">
      <alignment horizontal="right" vertical="center" wrapText="1"/>
    </xf>
    <xf numFmtId="0" fontId="35" fillId="3" borderId="55" xfId="0" applyFont="1" applyFill="1" applyBorder="1" applyAlignment="1">
      <alignment horizontal="right" vertical="center" wrapText="1"/>
    </xf>
    <xf numFmtId="0" fontId="35" fillId="3" borderId="41" xfId="0" applyFont="1" applyFill="1" applyBorder="1" applyAlignment="1">
      <alignment horizontal="right" vertical="center" wrapText="1"/>
    </xf>
    <xf numFmtId="0" fontId="35" fillId="3" borderId="64" xfId="0" applyFont="1" applyFill="1" applyBorder="1" applyAlignment="1">
      <alignment horizontal="right" vertical="center" wrapText="1"/>
    </xf>
  </cellXfs>
  <cellStyles count="2">
    <cellStyle name="백분율" xfId="1" builtinId="5"/>
    <cellStyle name="표준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834"/>
  <sheetViews>
    <sheetView tabSelected="1" zoomScale="80" zoomScaleNormal="80" workbookViewId="0">
      <pane ySplit="1" topLeftCell="A2" activePane="bottomLeft" state="frozen"/>
      <selection pane="bottomLeft" activeCell="M441" sqref="M441"/>
    </sheetView>
  </sheetViews>
  <sheetFormatPr defaultRowHeight="16.5"/>
  <cols>
    <col min="1" max="1" width="9" customWidth="1"/>
    <col min="2" max="2" width="7.625" customWidth="1"/>
    <col min="3" max="3" width="11.625" style="1" customWidth="1"/>
    <col min="4" max="4" width="12.5" style="27" customWidth="1"/>
    <col min="5" max="5" width="11.875" style="27" customWidth="1"/>
    <col min="6" max="6" width="14" style="30" customWidth="1"/>
    <col min="7" max="7" width="10.125" style="31" customWidth="1"/>
    <col min="8" max="8" width="13.875" style="40" customWidth="1"/>
    <col min="9" max="9" width="13.875" style="10" customWidth="1"/>
    <col min="10" max="10" width="14.625" style="2" customWidth="1"/>
    <col min="11" max="11" width="18.125" style="133" customWidth="1"/>
    <col min="12" max="12" width="15.25" style="133" customWidth="1"/>
    <col min="13" max="13" width="38.25" style="77" customWidth="1"/>
    <col min="14" max="14" width="20.25" style="45" customWidth="1"/>
  </cols>
  <sheetData>
    <row r="1" spans="2:13" ht="60" customHeight="1">
      <c r="B1" s="271" t="s">
        <v>7</v>
      </c>
      <c r="C1" s="272"/>
      <c r="D1" s="23" t="s">
        <v>2</v>
      </c>
      <c r="E1" s="266" t="s">
        <v>112</v>
      </c>
      <c r="F1" s="267"/>
      <c r="G1" s="267"/>
      <c r="H1" s="52" t="s">
        <v>161</v>
      </c>
      <c r="I1" s="68" t="s">
        <v>160</v>
      </c>
      <c r="J1" s="58" t="s">
        <v>0</v>
      </c>
      <c r="K1" s="146" t="s">
        <v>386</v>
      </c>
      <c r="L1" s="146" t="s">
        <v>456</v>
      </c>
      <c r="M1" s="161" t="s">
        <v>391</v>
      </c>
    </row>
    <row r="2" spans="2:13" ht="16.5" customHeight="1" thickBot="1">
      <c r="B2" s="273"/>
      <c r="C2" s="274"/>
      <c r="D2" s="154" t="s">
        <v>3</v>
      </c>
      <c r="E2" s="155" t="s">
        <v>9</v>
      </c>
      <c r="F2" s="156" t="s">
        <v>4</v>
      </c>
      <c r="G2" s="157" t="s">
        <v>5</v>
      </c>
      <c r="H2" s="158" t="s">
        <v>163</v>
      </c>
      <c r="I2" s="158" t="s">
        <v>4</v>
      </c>
      <c r="J2" s="159" t="s">
        <v>6</v>
      </c>
      <c r="K2" s="160"/>
      <c r="L2" s="196"/>
      <c r="M2" s="164"/>
    </row>
    <row r="3" spans="2:13" ht="16.5" customHeight="1">
      <c r="B3" s="275" t="s">
        <v>1</v>
      </c>
      <c r="C3" s="264" t="s">
        <v>169</v>
      </c>
      <c r="D3" s="265">
        <v>1.2138888888888888</v>
      </c>
      <c r="E3" s="28" t="s">
        <v>10</v>
      </c>
      <c r="F3" s="13">
        <v>1.9652777777777777</v>
      </c>
      <c r="G3" s="268">
        <v>2.650347222222222</v>
      </c>
      <c r="H3" s="269">
        <v>0.14097222222222222</v>
      </c>
      <c r="I3" s="318">
        <v>0.62847222222222221</v>
      </c>
      <c r="J3" s="338">
        <v>0.81388888888888899</v>
      </c>
      <c r="K3" s="376">
        <f>SUM(D3+G3+H3+I3+J3)</f>
        <v>5.4475694444444445</v>
      </c>
      <c r="L3" s="401">
        <f>AVERAGE(K3:K57)</f>
        <v>5.0636018518518515</v>
      </c>
      <c r="M3" s="354" t="s">
        <v>317</v>
      </c>
    </row>
    <row r="4" spans="2:13" ht="16.5" customHeight="1" thickBot="1">
      <c r="B4" s="276"/>
      <c r="C4" s="252"/>
      <c r="D4" s="253"/>
      <c r="E4" s="29" t="s">
        <v>11</v>
      </c>
      <c r="F4" s="14">
        <v>3.3354166666666667</v>
      </c>
      <c r="G4" s="242"/>
      <c r="H4" s="270"/>
      <c r="I4" s="225"/>
      <c r="J4" s="218"/>
      <c r="K4" s="375"/>
      <c r="L4" s="401"/>
      <c r="M4" s="355"/>
    </row>
    <row r="5" spans="2:13" ht="16.5" customHeight="1">
      <c r="B5" s="276"/>
      <c r="C5" s="252" t="s">
        <v>170</v>
      </c>
      <c r="D5" s="253">
        <v>1.6486111111111112</v>
      </c>
      <c r="E5" s="190" t="s">
        <v>12</v>
      </c>
      <c r="F5" s="14">
        <v>2.6868055555555554</v>
      </c>
      <c r="G5" s="242">
        <v>4.2722222222222221</v>
      </c>
      <c r="H5" s="243">
        <v>1.8659722222222221</v>
      </c>
      <c r="I5" s="224">
        <v>1.33125</v>
      </c>
      <c r="J5" s="216">
        <v>0.20902777777777778</v>
      </c>
      <c r="K5" s="377">
        <f t="shared" ref="K5" si="0">SUM(D5+G5+H5+I5+J5)</f>
        <v>9.3270833333333325</v>
      </c>
      <c r="L5" s="401"/>
      <c r="M5" s="206"/>
    </row>
    <row r="6" spans="2:13" ht="16.5" customHeight="1" thickBot="1">
      <c r="B6" s="276"/>
      <c r="C6" s="252"/>
      <c r="D6" s="253"/>
      <c r="E6" s="190" t="s">
        <v>13</v>
      </c>
      <c r="F6" s="14">
        <v>1.5854166666666665</v>
      </c>
      <c r="G6" s="242"/>
      <c r="H6" s="244"/>
      <c r="I6" s="225"/>
      <c r="J6" s="218"/>
      <c r="K6" s="378"/>
      <c r="L6" s="401"/>
      <c r="M6" s="207"/>
    </row>
    <row r="7" spans="2:13" ht="16.5" customHeight="1">
      <c r="B7" s="276"/>
      <c r="C7" s="252" t="s">
        <v>171</v>
      </c>
      <c r="D7" s="253">
        <v>0.55972222222222223</v>
      </c>
      <c r="E7" s="190" t="s">
        <v>14</v>
      </c>
      <c r="F7" s="14">
        <v>0.60069444444444442</v>
      </c>
      <c r="G7" s="242">
        <v>0.87569444444444444</v>
      </c>
      <c r="H7" s="248">
        <v>3.8194444444444441E-2</v>
      </c>
      <c r="I7" s="224">
        <v>1.7833333333333332</v>
      </c>
      <c r="J7" s="216">
        <v>0.8340277777777777</v>
      </c>
      <c r="K7" s="376">
        <f t="shared" ref="K7" si="1">SUM(D7+G7+H7+I7+J7)</f>
        <v>4.0909722222222227</v>
      </c>
      <c r="L7" s="401"/>
      <c r="M7" s="206"/>
    </row>
    <row r="8" spans="2:13" ht="16.5" customHeight="1" thickBot="1">
      <c r="B8" s="276"/>
      <c r="C8" s="252"/>
      <c r="D8" s="253"/>
      <c r="E8" s="190" t="s">
        <v>13</v>
      </c>
      <c r="F8" s="14">
        <v>1.1506944444444445</v>
      </c>
      <c r="G8" s="242"/>
      <c r="H8" s="249"/>
      <c r="I8" s="225"/>
      <c r="J8" s="218"/>
      <c r="K8" s="375"/>
      <c r="L8" s="401"/>
      <c r="M8" s="207"/>
    </row>
    <row r="9" spans="2:13" ht="16.5" customHeight="1">
      <c r="B9" s="276"/>
      <c r="C9" s="252" t="s">
        <v>172</v>
      </c>
      <c r="D9" s="253">
        <v>0.84583333333333333</v>
      </c>
      <c r="E9" s="190" t="s">
        <v>15</v>
      </c>
      <c r="F9" s="14">
        <v>0.93402777777777779</v>
      </c>
      <c r="G9" s="242">
        <v>0.87951388888888893</v>
      </c>
      <c r="H9" s="250">
        <v>0.22361111111111109</v>
      </c>
      <c r="I9" s="224">
        <v>0.43958333333333338</v>
      </c>
      <c r="J9" s="222">
        <v>1.2048611111111112</v>
      </c>
      <c r="K9" s="376">
        <f t="shared" ref="K9" si="2">SUM(D9+G9+H9+I9+J9)</f>
        <v>3.5934027777777775</v>
      </c>
      <c r="L9" s="401"/>
      <c r="M9" s="206"/>
    </row>
    <row r="10" spans="2:13" ht="16.5" customHeight="1" thickBot="1">
      <c r="B10" s="276"/>
      <c r="C10" s="252"/>
      <c r="D10" s="253"/>
      <c r="E10" s="190" t="s">
        <v>13</v>
      </c>
      <c r="F10" s="55">
        <v>0.82500000000000007</v>
      </c>
      <c r="G10" s="242"/>
      <c r="H10" s="251"/>
      <c r="I10" s="225"/>
      <c r="J10" s="223"/>
      <c r="K10" s="375"/>
      <c r="L10" s="401"/>
      <c r="M10" s="207"/>
    </row>
    <row r="11" spans="2:13" ht="16.5" customHeight="1">
      <c r="B11" s="276"/>
      <c r="C11" s="252" t="s">
        <v>173</v>
      </c>
      <c r="D11" s="253">
        <v>1.0625</v>
      </c>
      <c r="E11" s="29" t="s">
        <v>16</v>
      </c>
      <c r="F11" s="15">
        <v>2.3083333333333331</v>
      </c>
      <c r="G11" s="247">
        <v>1.6152777777777776</v>
      </c>
      <c r="H11" s="224">
        <v>0.30624999999999997</v>
      </c>
      <c r="I11" s="224">
        <v>2.2645833333333334</v>
      </c>
      <c r="J11" s="245">
        <v>0.80069444444444438</v>
      </c>
      <c r="K11" s="376">
        <f t="shared" ref="K11" si="3">SUM(D11+G11+H11+I11+J11)</f>
        <v>6.0493055555555557</v>
      </c>
      <c r="L11" s="401"/>
      <c r="M11" s="206" t="s">
        <v>345</v>
      </c>
    </row>
    <row r="12" spans="2:13" ht="16.5" customHeight="1" thickBot="1">
      <c r="B12" s="276"/>
      <c r="C12" s="252"/>
      <c r="D12" s="253"/>
      <c r="E12" s="29" t="s">
        <v>13</v>
      </c>
      <c r="F12" s="11">
        <v>0.92222222222222217</v>
      </c>
      <c r="G12" s="247"/>
      <c r="H12" s="225"/>
      <c r="I12" s="225"/>
      <c r="J12" s="246"/>
      <c r="K12" s="375"/>
      <c r="L12" s="401"/>
      <c r="M12" s="207"/>
    </row>
    <row r="13" spans="2:13" ht="16.5" customHeight="1">
      <c r="B13" s="276"/>
      <c r="C13" s="252" t="s">
        <v>174</v>
      </c>
      <c r="D13" s="253">
        <v>1.5118055555555554</v>
      </c>
      <c r="E13" s="29" t="s">
        <v>17</v>
      </c>
      <c r="F13" s="11">
        <v>1.8041666666666665</v>
      </c>
      <c r="G13" s="241">
        <v>1.8371527777777776</v>
      </c>
      <c r="H13" s="248">
        <v>6.5972222222222224E-2</v>
      </c>
      <c r="I13" s="224">
        <v>1.5875000000000001</v>
      </c>
      <c r="J13" s="216">
        <v>0.72013888888888899</v>
      </c>
      <c r="K13" s="376">
        <f t="shared" ref="K13" si="4">SUM(D13+G13+H13+I13+J13)</f>
        <v>5.7225694444444448</v>
      </c>
      <c r="L13" s="401"/>
      <c r="M13" s="206"/>
    </row>
    <row r="14" spans="2:13" ht="16.5" customHeight="1" thickBot="1">
      <c r="B14" s="276"/>
      <c r="C14" s="252"/>
      <c r="D14" s="253"/>
      <c r="E14" s="29" t="s">
        <v>18</v>
      </c>
      <c r="F14" s="11">
        <v>1.8701388888888888</v>
      </c>
      <c r="G14" s="241"/>
      <c r="H14" s="249"/>
      <c r="I14" s="225"/>
      <c r="J14" s="218"/>
      <c r="K14" s="375"/>
      <c r="L14" s="401"/>
      <c r="M14" s="207"/>
    </row>
    <row r="15" spans="2:13" ht="16.5" customHeight="1">
      <c r="B15" s="276"/>
      <c r="C15" s="252" t="s">
        <v>175</v>
      </c>
      <c r="D15" s="253">
        <v>1.2777777777777779</v>
      </c>
      <c r="E15" s="29" t="s">
        <v>19</v>
      </c>
      <c r="F15" s="11">
        <v>1.7423611111111112</v>
      </c>
      <c r="G15" s="241">
        <v>2.0472222222222225</v>
      </c>
      <c r="H15" s="248">
        <v>0.16319444444444445</v>
      </c>
      <c r="I15" s="224">
        <v>1.7722222222222221</v>
      </c>
      <c r="J15" s="216">
        <v>0.72499999999999998</v>
      </c>
      <c r="K15" s="376">
        <f>SUM(D15+G15+H15+I15+J15)</f>
        <v>5.9854166666666666</v>
      </c>
      <c r="L15" s="401"/>
      <c r="M15" s="206"/>
    </row>
    <row r="16" spans="2:13" ht="16.5" customHeight="1">
      <c r="B16" s="276"/>
      <c r="C16" s="252"/>
      <c r="D16" s="253"/>
      <c r="E16" s="29" t="s">
        <v>13</v>
      </c>
      <c r="F16" s="11">
        <v>2.3520833333333333</v>
      </c>
      <c r="G16" s="241"/>
      <c r="H16" s="249"/>
      <c r="I16" s="225"/>
      <c r="J16" s="218"/>
      <c r="K16" s="375"/>
      <c r="L16" s="401"/>
      <c r="M16" s="207"/>
    </row>
    <row r="17" spans="2:13" ht="16.5" customHeight="1">
      <c r="B17" s="276"/>
      <c r="C17" s="252" t="s">
        <v>176</v>
      </c>
      <c r="D17" s="253">
        <v>0.47986111111111113</v>
      </c>
      <c r="E17" s="29" t="s">
        <v>20</v>
      </c>
      <c r="F17" s="11">
        <v>1.4326388888888888</v>
      </c>
      <c r="G17" s="241">
        <v>1.3488425925925924</v>
      </c>
      <c r="H17" s="224" t="s">
        <v>149</v>
      </c>
      <c r="I17" s="224">
        <v>1.627777777777778</v>
      </c>
      <c r="J17" s="216">
        <v>0.68541666666666667</v>
      </c>
      <c r="K17" s="373">
        <f>SUM(D17+G17+I17+J17)</f>
        <v>4.1418981481481483</v>
      </c>
      <c r="L17" s="401"/>
      <c r="M17" s="206"/>
    </row>
    <row r="18" spans="2:13" ht="16.5" customHeight="1">
      <c r="B18" s="276"/>
      <c r="C18" s="252"/>
      <c r="D18" s="253"/>
      <c r="E18" s="29" t="s">
        <v>21</v>
      </c>
      <c r="F18" s="11">
        <v>1.1527777777777779</v>
      </c>
      <c r="G18" s="241"/>
      <c r="H18" s="230"/>
      <c r="I18" s="230"/>
      <c r="J18" s="217"/>
      <c r="K18" s="374"/>
      <c r="L18" s="401"/>
      <c r="M18" s="208"/>
    </row>
    <row r="19" spans="2:13" ht="16.5" customHeight="1">
      <c r="B19" s="276"/>
      <c r="C19" s="252"/>
      <c r="D19" s="253"/>
      <c r="E19" s="29" t="s">
        <v>22</v>
      </c>
      <c r="F19" s="11">
        <v>1.4611111111111112</v>
      </c>
      <c r="G19" s="241"/>
      <c r="H19" s="225"/>
      <c r="I19" s="225"/>
      <c r="J19" s="218"/>
      <c r="K19" s="375"/>
      <c r="L19" s="401"/>
      <c r="M19" s="207"/>
    </row>
    <row r="20" spans="2:13" ht="16.5" customHeight="1">
      <c r="B20" s="276"/>
      <c r="C20" s="252" t="s">
        <v>177</v>
      </c>
      <c r="D20" s="253">
        <v>1.2527777777777778</v>
      </c>
      <c r="E20" s="29" t="s">
        <v>14</v>
      </c>
      <c r="F20" s="11">
        <v>1.4722222222222223</v>
      </c>
      <c r="G20" s="241">
        <v>1.7385416666666667</v>
      </c>
      <c r="H20" s="248">
        <v>0.125</v>
      </c>
      <c r="I20" s="224">
        <v>0.53611111111111109</v>
      </c>
      <c r="J20" s="216">
        <v>0.49791666666666662</v>
      </c>
      <c r="K20" s="373">
        <f>SUM(D20+G20+H20+I20+J20)</f>
        <v>4.150347222222222</v>
      </c>
      <c r="L20" s="401"/>
      <c r="M20" s="206"/>
    </row>
    <row r="21" spans="2:13" ht="16.5" customHeight="1">
      <c r="B21" s="276"/>
      <c r="C21" s="252"/>
      <c r="D21" s="253"/>
      <c r="E21" s="29" t="s">
        <v>23</v>
      </c>
      <c r="F21" s="11">
        <v>2.004861111111111</v>
      </c>
      <c r="G21" s="241"/>
      <c r="H21" s="249"/>
      <c r="I21" s="225"/>
      <c r="J21" s="218"/>
      <c r="K21" s="375"/>
      <c r="L21" s="401"/>
      <c r="M21" s="207"/>
    </row>
    <row r="22" spans="2:13" ht="16.5" customHeight="1">
      <c r="B22" s="276"/>
      <c r="C22" s="252" t="s">
        <v>178</v>
      </c>
      <c r="D22" s="253">
        <v>0.58819444444444446</v>
      </c>
      <c r="E22" s="29" t="s">
        <v>24</v>
      </c>
      <c r="F22" s="11">
        <v>1.8506944444444444</v>
      </c>
      <c r="G22" s="241">
        <v>1.7048611111111112</v>
      </c>
      <c r="H22" s="248">
        <v>0.26944444444444443</v>
      </c>
      <c r="I22" s="224">
        <v>0.91041666666666676</v>
      </c>
      <c r="J22" s="216">
        <v>0.85833333333333339</v>
      </c>
      <c r="K22" s="373">
        <f>SUM(D22+G22+H22+I22+J22)</f>
        <v>4.3312500000000007</v>
      </c>
      <c r="L22" s="401"/>
      <c r="M22" s="206"/>
    </row>
    <row r="23" spans="2:13" ht="16.5" customHeight="1">
      <c r="B23" s="276"/>
      <c r="C23" s="252"/>
      <c r="D23" s="253"/>
      <c r="E23" s="29" t="s">
        <v>25</v>
      </c>
      <c r="F23" s="11">
        <v>1.5590277777777777</v>
      </c>
      <c r="G23" s="241"/>
      <c r="H23" s="249"/>
      <c r="I23" s="225"/>
      <c r="J23" s="218"/>
      <c r="K23" s="375"/>
      <c r="L23" s="401"/>
      <c r="M23" s="207"/>
    </row>
    <row r="24" spans="2:13" ht="16.5" customHeight="1">
      <c r="B24" s="276"/>
      <c r="C24" s="252" t="s">
        <v>179</v>
      </c>
      <c r="D24" s="253">
        <v>0.49861111111111112</v>
      </c>
      <c r="E24" s="29" t="s">
        <v>20</v>
      </c>
      <c r="F24" s="11">
        <v>2.2534722222222223</v>
      </c>
      <c r="G24" s="241">
        <v>2.1224537037037035</v>
      </c>
      <c r="H24" s="224">
        <v>0.27986111111111112</v>
      </c>
      <c r="I24" s="224">
        <v>0.65069444444444446</v>
      </c>
      <c r="J24" s="216">
        <v>0.92361111111111116</v>
      </c>
      <c r="K24" s="373">
        <f>SUM(D24+G24+H24+I24+J24)</f>
        <v>4.4752314814814813</v>
      </c>
      <c r="L24" s="401"/>
      <c r="M24" s="206"/>
    </row>
    <row r="25" spans="2:13" ht="16.5" customHeight="1">
      <c r="B25" s="276"/>
      <c r="C25" s="252"/>
      <c r="D25" s="253"/>
      <c r="E25" s="29" t="s">
        <v>26</v>
      </c>
      <c r="F25" s="11">
        <v>1.9416666666666667</v>
      </c>
      <c r="G25" s="241"/>
      <c r="H25" s="230"/>
      <c r="I25" s="230"/>
      <c r="J25" s="217"/>
      <c r="K25" s="374"/>
      <c r="L25" s="401"/>
      <c r="M25" s="208"/>
    </row>
    <row r="26" spans="2:13" ht="16.5" customHeight="1">
      <c r="B26" s="276"/>
      <c r="C26" s="252"/>
      <c r="D26" s="253"/>
      <c r="E26" s="29" t="s">
        <v>19</v>
      </c>
      <c r="F26" s="11">
        <v>2.1722222222222221</v>
      </c>
      <c r="G26" s="241"/>
      <c r="H26" s="225"/>
      <c r="I26" s="225"/>
      <c r="J26" s="218"/>
      <c r="K26" s="375"/>
      <c r="L26" s="401"/>
      <c r="M26" s="207"/>
    </row>
    <row r="27" spans="2:13" ht="16.5" customHeight="1">
      <c r="B27" s="276"/>
      <c r="C27" s="252" t="s">
        <v>180</v>
      </c>
      <c r="D27" s="253">
        <v>1.23125</v>
      </c>
      <c r="E27" s="29" t="s">
        <v>24</v>
      </c>
      <c r="F27" s="11">
        <v>0.91527777777777775</v>
      </c>
      <c r="G27" s="241">
        <v>1.3138888888888889</v>
      </c>
      <c r="H27" s="224">
        <v>8.4722222222222213E-2</v>
      </c>
      <c r="I27" s="224">
        <v>1.1673611111111111</v>
      </c>
      <c r="J27" s="216">
        <v>0.22013888888888888</v>
      </c>
      <c r="K27" s="371">
        <f>SUM(D27+G27+H27+I27+J27)</f>
        <v>4.0173611111111107</v>
      </c>
      <c r="L27" s="401"/>
      <c r="M27" s="206" t="s">
        <v>145</v>
      </c>
    </row>
    <row r="28" spans="2:13" ht="16.5" customHeight="1">
      <c r="B28" s="276"/>
      <c r="C28" s="252"/>
      <c r="D28" s="253"/>
      <c r="E28" s="29" t="s">
        <v>25</v>
      </c>
      <c r="F28" s="11">
        <v>1.4298611111111112</v>
      </c>
      <c r="G28" s="241"/>
      <c r="H28" s="225"/>
      <c r="I28" s="225"/>
      <c r="J28" s="218"/>
      <c r="K28" s="372"/>
      <c r="L28" s="401"/>
      <c r="M28" s="207"/>
    </row>
    <row r="29" spans="2:13" ht="16.5" customHeight="1">
      <c r="B29" s="276"/>
      <c r="C29" s="252" t="s">
        <v>181</v>
      </c>
      <c r="D29" s="253">
        <v>0.63680555555555551</v>
      </c>
      <c r="E29" s="29" t="s">
        <v>24</v>
      </c>
      <c r="F29" s="11">
        <v>3.3743055555555554</v>
      </c>
      <c r="G29" s="241">
        <v>3.1979166666666665</v>
      </c>
      <c r="H29" s="224">
        <v>0.30624999999999997</v>
      </c>
      <c r="I29" s="224">
        <v>1.25</v>
      </c>
      <c r="J29" s="216">
        <v>1.1347222222222222</v>
      </c>
      <c r="K29" s="371">
        <f>SUM(D29+G29+H29+I29+J29)</f>
        <v>6.5256944444444445</v>
      </c>
      <c r="L29" s="401"/>
      <c r="M29" s="206"/>
    </row>
    <row r="30" spans="2:13" ht="16.5" customHeight="1">
      <c r="B30" s="276"/>
      <c r="C30" s="252"/>
      <c r="D30" s="253"/>
      <c r="E30" s="29" t="s">
        <v>27</v>
      </c>
      <c r="F30" s="11">
        <v>3.0215277777777776</v>
      </c>
      <c r="G30" s="241"/>
      <c r="H30" s="225"/>
      <c r="I30" s="225"/>
      <c r="J30" s="218"/>
      <c r="K30" s="372"/>
      <c r="L30" s="401"/>
      <c r="M30" s="207"/>
    </row>
    <row r="31" spans="2:13" ht="16.5" customHeight="1">
      <c r="B31" s="276"/>
      <c r="C31" s="252" t="s">
        <v>182</v>
      </c>
      <c r="D31" s="253">
        <v>0.57777777777777783</v>
      </c>
      <c r="E31" s="29" t="s">
        <v>28</v>
      </c>
      <c r="F31" s="11">
        <v>1.1340277777777776</v>
      </c>
      <c r="G31" s="241">
        <v>1.3274305555555554</v>
      </c>
      <c r="H31" s="224">
        <v>7.8472222222222221E-2</v>
      </c>
      <c r="I31" s="224">
        <v>0.96736111111111101</v>
      </c>
      <c r="J31" s="216">
        <v>0.48958333333333331</v>
      </c>
      <c r="K31" s="371">
        <f t="shared" ref="K31" si="5">SUM(D31+G31+H31+I31+J31)</f>
        <v>3.4406250000000003</v>
      </c>
      <c r="L31" s="401"/>
      <c r="M31" s="206"/>
    </row>
    <row r="32" spans="2:13" ht="16.5" customHeight="1">
      <c r="B32" s="276"/>
      <c r="C32" s="252"/>
      <c r="D32" s="253"/>
      <c r="E32" s="29" t="s">
        <v>29</v>
      </c>
      <c r="F32" s="11">
        <v>1.5208333333333333</v>
      </c>
      <c r="G32" s="241"/>
      <c r="H32" s="225"/>
      <c r="I32" s="225"/>
      <c r="J32" s="218"/>
      <c r="K32" s="372"/>
      <c r="L32" s="401"/>
      <c r="M32" s="207"/>
    </row>
    <row r="33" spans="2:14" ht="16.5" customHeight="1">
      <c r="B33" s="276"/>
      <c r="C33" s="252" t="s">
        <v>183</v>
      </c>
      <c r="D33" s="253">
        <v>0.52777777777777779</v>
      </c>
      <c r="E33" s="29" t="s">
        <v>19</v>
      </c>
      <c r="F33" s="11">
        <v>4.3805555555555555</v>
      </c>
      <c r="G33" s="241">
        <v>3.8947916666666664</v>
      </c>
      <c r="H33" s="224">
        <v>0.21527777777777779</v>
      </c>
      <c r="I33" s="224">
        <v>1.2756944444444445</v>
      </c>
      <c r="J33" s="216">
        <v>0.7895833333333333</v>
      </c>
      <c r="K33" s="371">
        <f t="shared" ref="K33" si="6">SUM(D33+G33+H33+I33+J33)</f>
        <v>6.703125</v>
      </c>
      <c r="L33" s="401"/>
      <c r="M33" s="206"/>
    </row>
    <row r="34" spans="2:14" ht="16.5" customHeight="1">
      <c r="B34" s="276"/>
      <c r="C34" s="252"/>
      <c r="D34" s="253"/>
      <c r="E34" s="29" t="s">
        <v>13</v>
      </c>
      <c r="F34" s="11">
        <v>3.4090277777777778</v>
      </c>
      <c r="G34" s="241"/>
      <c r="H34" s="225"/>
      <c r="I34" s="225"/>
      <c r="J34" s="218"/>
      <c r="K34" s="372"/>
      <c r="L34" s="401"/>
      <c r="M34" s="207"/>
    </row>
    <row r="35" spans="2:14" ht="15.75" customHeight="1">
      <c r="B35" s="276"/>
      <c r="C35" s="252" t="s">
        <v>184</v>
      </c>
      <c r="D35" s="253">
        <v>1.1541666666666666</v>
      </c>
      <c r="E35" s="29" t="s">
        <v>15</v>
      </c>
      <c r="F35" s="11">
        <v>1.7701388888888889</v>
      </c>
      <c r="G35" s="241">
        <v>2.0454861111111109</v>
      </c>
      <c r="H35" s="224">
        <v>0.11041666666666666</v>
      </c>
      <c r="I35" s="224">
        <v>1.2173611111111111</v>
      </c>
      <c r="J35" s="216">
        <v>1.2326388888888888</v>
      </c>
      <c r="K35" s="371">
        <f t="shared" ref="K35" si="7">SUM(D35+G35+H35+I35+J35)</f>
        <v>5.7600694444444436</v>
      </c>
      <c r="L35" s="401"/>
      <c r="M35" s="206"/>
    </row>
    <row r="36" spans="2:14" ht="15.75" customHeight="1">
      <c r="B36" s="276"/>
      <c r="C36" s="252"/>
      <c r="D36" s="253"/>
      <c r="E36" s="29" t="s">
        <v>13</v>
      </c>
      <c r="F36" s="11">
        <v>2.3208333333333333</v>
      </c>
      <c r="G36" s="241"/>
      <c r="H36" s="225"/>
      <c r="I36" s="225"/>
      <c r="J36" s="218"/>
      <c r="K36" s="372"/>
      <c r="L36" s="401"/>
      <c r="M36" s="207"/>
    </row>
    <row r="37" spans="2:14" ht="16.5" customHeight="1">
      <c r="B37" s="276"/>
      <c r="C37" s="252" t="s">
        <v>185</v>
      </c>
      <c r="D37" s="253">
        <v>0.49722222222222223</v>
      </c>
      <c r="E37" s="29" t="s">
        <v>30</v>
      </c>
      <c r="F37" s="11">
        <v>2.3256944444444447</v>
      </c>
      <c r="G37" s="241">
        <v>2.2888888888888888</v>
      </c>
      <c r="H37" s="224">
        <v>0.27569444444444446</v>
      </c>
      <c r="I37" s="224">
        <v>0.72499999999999998</v>
      </c>
      <c r="J37" s="216">
        <v>0.54999999999999993</v>
      </c>
      <c r="K37" s="371">
        <f t="shared" ref="K37" si="8">SUM(D37+G37+H37+I37+J37)</f>
        <v>4.3368055555555554</v>
      </c>
      <c r="L37" s="401"/>
      <c r="M37" s="206"/>
      <c r="N37" s="43"/>
    </row>
    <row r="38" spans="2:14" ht="16.5" customHeight="1">
      <c r="B38" s="276"/>
      <c r="C38" s="252"/>
      <c r="D38" s="253"/>
      <c r="E38" s="29" t="s">
        <v>20</v>
      </c>
      <c r="F38" s="11">
        <v>2.2520833333333332</v>
      </c>
      <c r="G38" s="241"/>
      <c r="H38" s="225"/>
      <c r="I38" s="225"/>
      <c r="J38" s="218"/>
      <c r="K38" s="372"/>
      <c r="L38" s="401"/>
      <c r="M38" s="207"/>
    </row>
    <row r="39" spans="2:14" ht="16.5" customHeight="1">
      <c r="B39" s="276"/>
      <c r="C39" s="252" t="s">
        <v>186</v>
      </c>
      <c r="D39" s="253">
        <v>1.1812500000000001</v>
      </c>
      <c r="E39" s="29" t="s">
        <v>19</v>
      </c>
      <c r="F39" s="11">
        <v>0.86388888888888893</v>
      </c>
      <c r="G39" s="241">
        <v>1.0694444444444446</v>
      </c>
      <c r="H39" s="277">
        <v>1.2958333333333334</v>
      </c>
      <c r="I39" s="224">
        <v>0.39305555555555555</v>
      </c>
      <c r="J39" s="222">
        <v>1.7361111111111112E-2</v>
      </c>
      <c r="K39" s="371">
        <f t="shared" ref="K39" si="9">SUM(D39+G39+H39+I39+J39)</f>
        <v>3.9569444444444453</v>
      </c>
      <c r="L39" s="401"/>
      <c r="M39" s="356"/>
      <c r="N39" s="46"/>
    </row>
    <row r="40" spans="2:14" ht="16.5" customHeight="1">
      <c r="B40" s="276"/>
      <c r="C40" s="252"/>
      <c r="D40" s="253"/>
      <c r="E40" s="29" t="s">
        <v>13</v>
      </c>
      <c r="F40" s="11">
        <v>1.2750000000000001</v>
      </c>
      <c r="G40" s="241"/>
      <c r="H40" s="278"/>
      <c r="I40" s="225"/>
      <c r="J40" s="223"/>
      <c r="K40" s="372"/>
      <c r="L40" s="401"/>
      <c r="M40" s="357"/>
      <c r="N40" s="47"/>
    </row>
    <row r="41" spans="2:14" ht="16.5" customHeight="1">
      <c r="B41" s="276"/>
      <c r="C41" s="252" t="s">
        <v>187</v>
      </c>
      <c r="D41" s="253">
        <v>0.39027777777777778</v>
      </c>
      <c r="E41" s="29" t="s">
        <v>14</v>
      </c>
      <c r="F41" s="11">
        <v>1.7201388888888889</v>
      </c>
      <c r="G41" s="241">
        <v>1.7694444444444444</v>
      </c>
      <c r="H41" s="224">
        <v>6.3194444444444442E-2</v>
      </c>
      <c r="I41" s="224">
        <v>0.81736111111111109</v>
      </c>
      <c r="J41" s="216">
        <v>0.17708333333333334</v>
      </c>
      <c r="K41" s="371">
        <f t="shared" ref="K41" si="10">SUM(D41+G41+H41+I41+J41)</f>
        <v>3.2173611111111113</v>
      </c>
      <c r="L41" s="401"/>
      <c r="M41" s="206"/>
      <c r="N41" s="44"/>
    </row>
    <row r="42" spans="2:14" ht="16.5" customHeight="1">
      <c r="B42" s="276"/>
      <c r="C42" s="252"/>
      <c r="D42" s="253"/>
      <c r="E42" s="29" t="s">
        <v>31</v>
      </c>
      <c r="F42" s="11">
        <v>1.8187499999999999</v>
      </c>
      <c r="G42" s="241"/>
      <c r="H42" s="225"/>
      <c r="I42" s="225"/>
      <c r="J42" s="218"/>
      <c r="K42" s="372"/>
      <c r="L42" s="401"/>
      <c r="M42" s="207"/>
    </row>
    <row r="43" spans="2:14" ht="16.5" customHeight="1">
      <c r="B43" s="276"/>
      <c r="C43" s="252" t="s">
        <v>188</v>
      </c>
      <c r="D43" s="253">
        <v>0.74722222222222223</v>
      </c>
      <c r="E43" s="29" t="s">
        <v>15</v>
      </c>
      <c r="F43" s="11">
        <v>1.6701388888888891</v>
      </c>
      <c r="G43" s="241">
        <v>1.7708333333333335</v>
      </c>
      <c r="H43" s="224">
        <v>0.28472222222222221</v>
      </c>
      <c r="I43" s="224">
        <v>1.7354166666666666</v>
      </c>
      <c r="J43" s="219">
        <v>0.83263888888888893</v>
      </c>
      <c r="K43" s="371">
        <f t="shared" ref="K43" si="11">SUM(D43+G43+H43+I43+J43)</f>
        <v>5.3708333333333336</v>
      </c>
      <c r="L43" s="401"/>
      <c r="M43" s="206"/>
    </row>
    <row r="44" spans="2:14" ht="16.5" customHeight="1">
      <c r="B44" s="276"/>
      <c r="C44" s="252"/>
      <c r="D44" s="253"/>
      <c r="E44" s="29" t="s">
        <v>13</v>
      </c>
      <c r="F44" s="11">
        <v>1.8715277777777777</v>
      </c>
      <c r="G44" s="241"/>
      <c r="H44" s="225"/>
      <c r="I44" s="225"/>
      <c r="J44" s="221"/>
      <c r="K44" s="372"/>
      <c r="L44" s="401"/>
      <c r="M44" s="207"/>
    </row>
    <row r="45" spans="2:14" ht="16.5" customHeight="1">
      <c r="B45" s="276"/>
      <c r="C45" s="252" t="s">
        <v>189</v>
      </c>
      <c r="D45" s="253">
        <v>1.3131944444444443</v>
      </c>
      <c r="E45" s="29" t="s">
        <v>19</v>
      </c>
      <c r="F45" s="11">
        <v>1.4215277777777777</v>
      </c>
      <c r="G45" s="241">
        <v>1.5407407407407405</v>
      </c>
      <c r="H45" s="224">
        <v>0.19027777777777777</v>
      </c>
      <c r="I45" s="224">
        <v>1.35625</v>
      </c>
      <c r="J45" s="219">
        <v>1.1152777777777778</v>
      </c>
      <c r="K45" s="373">
        <f>SUM(D45+G45+H45+I45+J45)</f>
        <v>5.5157407407407408</v>
      </c>
      <c r="L45" s="401"/>
      <c r="M45" s="206"/>
    </row>
    <row r="46" spans="2:14" ht="16.5" customHeight="1">
      <c r="B46" s="276"/>
      <c r="C46" s="252"/>
      <c r="D46" s="253"/>
      <c r="E46" s="29" t="s">
        <v>26</v>
      </c>
      <c r="F46" s="11">
        <v>1.7131944444444445</v>
      </c>
      <c r="G46" s="241"/>
      <c r="H46" s="230"/>
      <c r="I46" s="230"/>
      <c r="J46" s="220"/>
      <c r="K46" s="374"/>
      <c r="L46" s="401"/>
      <c r="M46" s="208"/>
    </row>
    <row r="47" spans="2:14" ht="16.5" customHeight="1">
      <c r="B47" s="276"/>
      <c r="C47" s="252"/>
      <c r="D47" s="253"/>
      <c r="E47" s="29" t="s">
        <v>20</v>
      </c>
      <c r="F47" s="11">
        <v>1.4875</v>
      </c>
      <c r="G47" s="241"/>
      <c r="H47" s="225"/>
      <c r="I47" s="225"/>
      <c r="J47" s="221"/>
      <c r="K47" s="375"/>
      <c r="L47" s="401"/>
      <c r="M47" s="207"/>
    </row>
    <row r="48" spans="2:14" ht="16.5" customHeight="1">
      <c r="B48" s="276"/>
      <c r="C48" s="252" t="s">
        <v>190</v>
      </c>
      <c r="D48" s="253">
        <v>1.0409722222222222</v>
      </c>
      <c r="E48" s="29" t="s">
        <v>32</v>
      </c>
      <c r="F48" s="11">
        <v>2.3958333333333335</v>
      </c>
      <c r="G48" s="241">
        <v>1.8850694444444445</v>
      </c>
      <c r="H48" s="224">
        <v>0.20902777777777778</v>
      </c>
      <c r="I48" s="224">
        <v>1.3708333333333333</v>
      </c>
      <c r="J48" s="219">
        <v>0.55208333333333337</v>
      </c>
      <c r="K48" s="373">
        <f>SUM(D48+G48+H48+I48+J48)</f>
        <v>5.0579861111111102</v>
      </c>
      <c r="L48" s="401"/>
      <c r="M48" s="206"/>
    </row>
    <row r="49" spans="2:14" ht="16.5" customHeight="1">
      <c r="B49" s="276"/>
      <c r="C49" s="252"/>
      <c r="D49" s="253"/>
      <c r="E49" s="29" t="s">
        <v>20</v>
      </c>
      <c r="F49" s="11">
        <v>1.3743055555555557</v>
      </c>
      <c r="G49" s="241"/>
      <c r="H49" s="225"/>
      <c r="I49" s="225"/>
      <c r="J49" s="221"/>
      <c r="K49" s="375"/>
      <c r="L49" s="401"/>
      <c r="M49" s="207"/>
    </row>
    <row r="50" spans="2:14" ht="16.5" customHeight="1">
      <c r="B50" s="276"/>
      <c r="C50" s="329" t="s">
        <v>192</v>
      </c>
      <c r="D50" s="332">
        <v>1.65625</v>
      </c>
      <c r="E50" s="29" t="s">
        <v>146</v>
      </c>
      <c r="F50" s="11">
        <v>1.3333333333333333</v>
      </c>
      <c r="G50" s="335">
        <v>1.2025462962962961</v>
      </c>
      <c r="H50" s="224">
        <v>8.2638888888888887E-2</v>
      </c>
      <c r="I50" s="224">
        <v>2.3965277777777776</v>
      </c>
      <c r="J50" s="219">
        <v>0.71875</v>
      </c>
      <c r="K50" s="373">
        <f>SUM(D50+G50+H50+I50+J50)</f>
        <v>6.0567129629629619</v>
      </c>
      <c r="L50" s="401"/>
      <c r="M50" s="206"/>
    </row>
    <row r="51" spans="2:14" ht="16.5" customHeight="1">
      <c r="B51" s="276"/>
      <c r="C51" s="330"/>
      <c r="D51" s="333"/>
      <c r="E51" s="29" t="s">
        <v>147</v>
      </c>
      <c r="F51" s="11">
        <v>1.3861111111111111</v>
      </c>
      <c r="G51" s="336"/>
      <c r="H51" s="230"/>
      <c r="I51" s="230"/>
      <c r="J51" s="220"/>
      <c r="K51" s="374"/>
      <c r="L51" s="401"/>
      <c r="M51" s="208"/>
    </row>
    <row r="52" spans="2:14" s="61" customFormat="1" ht="16.5" customHeight="1">
      <c r="B52" s="276"/>
      <c r="C52" s="331"/>
      <c r="D52" s="334"/>
      <c r="E52" s="17" t="s">
        <v>148</v>
      </c>
      <c r="F52" s="18">
        <v>0.8881944444444444</v>
      </c>
      <c r="G52" s="337"/>
      <c r="H52" s="225"/>
      <c r="I52" s="225"/>
      <c r="J52" s="221"/>
      <c r="K52" s="375"/>
      <c r="L52" s="401"/>
      <c r="M52" s="207"/>
      <c r="N52" s="60"/>
    </row>
    <row r="53" spans="2:14" ht="16.5" customHeight="1">
      <c r="B53" s="276"/>
      <c r="C53" s="252" t="s">
        <v>191</v>
      </c>
      <c r="D53" s="253">
        <v>1.1083333333333334</v>
      </c>
      <c r="E53" s="29" t="s">
        <v>12</v>
      </c>
      <c r="F53" s="11">
        <v>0.4284722222222222</v>
      </c>
      <c r="G53" s="241">
        <v>0.65879629629629621</v>
      </c>
      <c r="H53" s="224">
        <v>0.1111111111111111</v>
      </c>
      <c r="I53" s="224">
        <v>0.9770833333333333</v>
      </c>
      <c r="J53" s="219">
        <v>0.96875</v>
      </c>
      <c r="K53" s="373">
        <f>SUM(D53+G53+H53+I53+J53)</f>
        <v>3.824074074074074</v>
      </c>
      <c r="L53" s="401"/>
      <c r="M53" s="206"/>
    </row>
    <row r="54" spans="2:14" ht="16.5" customHeight="1">
      <c r="B54" s="276"/>
      <c r="C54" s="252"/>
      <c r="D54" s="253"/>
      <c r="E54" s="29" t="s">
        <v>33</v>
      </c>
      <c r="F54" s="11">
        <v>0.67222222222222217</v>
      </c>
      <c r="G54" s="241"/>
      <c r="H54" s="230"/>
      <c r="I54" s="230"/>
      <c r="J54" s="220"/>
      <c r="K54" s="374"/>
      <c r="L54" s="401"/>
      <c r="M54" s="208"/>
    </row>
    <row r="55" spans="2:14" ht="16.5" customHeight="1">
      <c r="B55" s="276"/>
      <c r="C55" s="252"/>
      <c r="D55" s="253"/>
      <c r="E55" s="29" t="s">
        <v>20</v>
      </c>
      <c r="F55" s="11">
        <v>0.87569444444444444</v>
      </c>
      <c r="G55" s="241"/>
      <c r="H55" s="225"/>
      <c r="I55" s="225"/>
      <c r="J55" s="221"/>
      <c r="K55" s="375"/>
      <c r="L55" s="401"/>
      <c r="M55" s="207"/>
    </row>
    <row r="56" spans="2:14" ht="16.5" customHeight="1">
      <c r="B56" s="276"/>
      <c r="C56" s="252" t="s">
        <v>193</v>
      </c>
      <c r="D56" s="209">
        <v>1.3236111111111111</v>
      </c>
      <c r="E56" s="190" t="s">
        <v>24</v>
      </c>
      <c r="F56" s="55">
        <v>2.15625</v>
      </c>
      <c r="G56" s="247">
        <v>1.8666666666666667</v>
      </c>
      <c r="H56" s="224">
        <v>0.20694444444444446</v>
      </c>
      <c r="I56" s="224">
        <v>1.3361111111111112</v>
      </c>
      <c r="J56" s="199">
        <v>0.7583333333333333</v>
      </c>
      <c r="K56" s="373">
        <f>SUM(D56+G56+H56+I56+J56)</f>
        <v>5.4916666666666671</v>
      </c>
      <c r="L56" s="401"/>
      <c r="M56" s="206"/>
    </row>
    <row r="57" spans="2:14" ht="17.25" thickBot="1">
      <c r="B57" s="276"/>
      <c r="C57" s="237"/>
      <c r="D57" s="199"/>
      <c r="E57" s="8" t="s">
        <v>20</v>
      </c>
      <c r="F57" s="53">
        <v>1.5770833333333334</v>
      </c>
      <c r="G57" s="234"/>
      <c r="H57" s="230"/>
      <c r="I57" s="230"/>
      <c r="J57" s="204"/>
      <c r="K57" s="379"/>
      <c r="L57" s="402"/>
      <c r="M57" s="208"/>
    </row>
    <row r="58" spans="2:14">
      <c r="B58" s="254" t="s">
        <v>150</v>
      </c>
      <c r="C58" s="19" t="s">
        <v>246</v>
      </c>
      <c r="D58" s="24">
        <v>0.53680555555555554</v>
      </c>
      <c r="E58" s="7" t="s">
        <v>34</v>
      </c>
      <c r="F58" s="57" t="s">
        <v>105</v>
      </c>
      <c r="G58" s="192" t="s">
        <v>118</v>
      </c>
      <c r="H58" s="93" t="s">
        <v>149</v>
      </c>
      <c r="I58" s="93">
        <v>0.67152777777777783</v>
      </c>
      <c r="J58" s="88">
        <v>0.53888888888888886</v>
      </c>
      <c r="K58" s="147">
        <f>SUM(D58+I58+J58)</f>
        <v>1.7472222222222222</v>
      </c>
      <c r="L58" s="403">
        <f>AVERAGE(K58:K85)</f>
        <v>2.9417751736111106</v>
      </c>
      <c r="M58" s="122"/>
    </row>
    <row r="59" spans="2:14">
      <c r="B59" s="255"/>
      <c r="C59" s="121" t="s">
        <v>241</v>
      </c>
      <c r="D59" s="81">
        <v>0.47291666666666665</v>
      </c>
      <c r="E59" s="17" t="s">
        <v>136</v>
      </c>
      <c r="F59" s="55">
        <v>2.098611111111111</v>
      </c>
      <c r="G59" s="191">
        <v>2.098611111111111</v>
      </c>
      <c r="H59" s="96">
        <v>0.32222222222222224</v>
      </c>
      <c r="I59" s="92">
        <v>0.25416666666666665</v>
      </c>
      <c r="J59" s="89">
        <v>0.50416666666666665</v>
      </c>
      <c r="K59" s="131">
        <f>SUM(D59+G59+H59+I59+J59)</f>
        <v>3.6520833333333336</v>
      </c>
      <c r="L59" s="401"/>
      <c r="M59" s="123" t="s">
        <v>341</v>
      </c>
    </row>
    <row r="60" spans="2:14">
      <c r="B60" s="255"/>
      <c r="C60" s="257" t="s">
        <v>437</v>
      </c>
      <c r="D60" s="199">
        <v>0.35000000000000003</v>
      </c>
      <c r="E60" s="190" t="s">
        <v>36</v>
      </c>
      <c r="F60" s="55">
        <v>0.93263888888888891</v>
      </c>
      <c r="G60" s="234">
        <v>0.90486111111111101</v>
      </c>
      <c r="H60" s="250">
        <v>0.47361111111111115</v>
      </c>
      <c r="I60" s="224">
        <v>0.39583333333333331</v>
      </c>
      <c r="J60" s="211">
        <v>7.6388888888888886E-3</v>
      </c>
      <c r="K60" s="380">
        <f>SUM(D60+G60+H60+I60+J60)</f>
        <v>2.1319444444444442</v>
      </c>
      <c r="L60" s="401"/>
      <c r="M60" s="358" t="s">
        <v>434</v>
      </c>
    </row>
    <row r="61" spans="2:14">
      <c r="B61" s="255"/>
      <c r="C61" s="258"/>
      <c r="D61" s="201"/>
      <c r="E61" s="190" t="s">
        <v>37</v>
      </c>
      <c r="F61" s="55">
        <v>0.87708333333333333</v>
      </c>
      <c r="G61" s="236"/>
      <c r="H61" s="251"/>
      <c r="I61" s="225"/>
      <c r="J61" s="212"/>
      <c r="K61" s="381"/>
      <c r="L61" s="401"/>
      <c r="M61" s="359"/>
    </row>
    <row r="62" spans="2:14">
      <c r="B62" s="255"/>
      <c r="C62" s="257" t="s">
        <v>424</v>
      </c>
      <c r="D62" s="199">
        <v>0.36805555555555558</v>
      </c>
      <c r="E62" s="3" t="s">
        <v>38</v>
      </c>
      <c r="F62" s="55">
        <v>0.30902777777777779</v>
      </c>
      <c r="G62" s="234">
        <v>0.33819444444444446</v>
      </c>
      <c r="H62" s="224" t="s">
        <v>162</v>
      </c>
      <c r="I62" s="224">
        <v>9.0277777777777776E-2</v>
      </c>
      <c r="J62" s="211" t="s">
        <v>105</v>
      </c>
      <c r="K62" s="380">
        <f>D62+G62+I62</f>
        <v>0.79652777777777783</v>
      </c>
      <c r="L62" s="401"/>
      <c r="M62" s="206" t="s">
        <v>106</v>
      </c>
    </row>
    <row r="63" spans="2:14">
      <c r="B63" s="255"/>
      <c r="C63" s="258"/>
      <c r="D63" s="201"/>
      <c r="E63" s="3" t="s">
        <v>13</v>
      </c>
      <c r="F63" s="55">
        <v>0.36805555555555558</v>
      </c>
      <c r="G63" s="236"/>
      <c r="H63" s="225"/>
      <c r="I63" s="225"/>
      <c r="J63" s="201"/>
      <c r="K63" s="381"/>
      <c r="L63" s="401"/>
      <c r="M63" s="207"/>
    </row>
    <row r="64" spans="2:14">
      <c r="B64" s="255"/>
      <c r="C64" s="237" t="s">
        <v>247</v>
      </c>
      <c r="D64" s="199">
        <v>0.91041666666666676</v>
      </c>
      <c r="E64" s="3" t="s">
        <v>40</v>
      </c>
      <c r="F64" s="55">
        <v>1.5166666666666666</v>
      </c>
      <c r="G64" s="234">
        <v>1.567361111111111</v>
      </c>
      <c r="H64" s="224">
        <v>0.1388888888888889</v>
      </c>
      <c r="I64" s="224">
        <v>0.61319444444444449</v>
      </c>
      <c r="J64" s="199">
        <v>0.61319444444444449</v>
      </c>
      <c r="K64" s="373">
        <f>SUM(D64+G64+H64+I64+J64)</f>
        <v>3.8430555555555554</v>
      </c>
      <c r="L64" s="401"/>
      <c r="M64" s="206"/>
    </row>
    <row r="65" spans="2:13">
      <c r="B65" s="255"/>
      <c r="C65" s="259"/>
      <c r="D65" s="201"/>
      <c r="E65" s="3" t="s">
        <v>37</v>
      </c>
      <c r="F65" s="55">
        <v>1.6180555555555556</v>
      </c>
      <c r="G65" s="236"/>
      <c r="H65" s="225"/>
      <c r="I65" s="225"/>
      <c r="J65" s="201"/>
      <c r="K65" s="375"/>
      <c r="L65" s="401"/>
      <c r="M65" s="207"/>
    </row>
    <row r="66" spans="2:13">
      <c r="B66" s="255"/>
      <c r="C66" s="237" t="s">
        <v>248</v>
      </c>
      <c r="D66" s="199">
        <v>0.44513888888888892</v>
      </c>
      <c r="E66" s="3" t="s">
        <v>40</v>
      </c>
      <c r="F66" s="55">
        <v>1.1743055555555555</v>
      </c>
      <c r="G66" s="234">
        <v>1.0534722222222224</v>
      </c>
      <c r="H66" s="224">
        <v>0.11180555555555556</v>
      </c>
      <c r="I66" s="224">
        <v>0.16944444444444443</v>
      </c>
      <c r="J66" s="199">
        <v>0.32916666666666666</v>
      </c>
      <c r="K66" s="373">
        <f t="shared" ref="K66" si="12">SUM(D66+G66+H66+I66+J66)</f>
        <v>2.1090277777777779</v>
      </c>
      <c r="L66" s="401"/>
      <c r="M66" s="206"/>
    </row>
    <row r="67" spans="2:13">
      <c r="B67" s="255"/>
      <c r="C67" s="259"/>
      <c r="D67" s="201"/>
      <c r="E67" s="3" t="s">
        <v>37</v>
      </c>
      <c r="F67" s="55">
        <v>0.93263888888888891</v>
      </c>
      <c r="G67" s="236"/>
      <c r="H67" s="225"/>
      <c r="I67" s="225"/>
      <c r="J67" s="201"/>
      <c r="K67" s="375"/>
      <c r="L67" s="401"/>
      <c r="M67" s="207"/>
    </row>
    <row r="68" spans="2:13">
      <c r="B68" s="255"/>
      <c r="C68" s="237" t="s">
        <v>249</v>
      </c>
      <c r="D68" s="199">
        <v>0.5395833333333333</v>
      </c>
      <c r="E68" s="3" t="s">
        <v>36</v>
      </c>
      <c r="F68" s="14">
        <v>0.63194444444444442</v>
      </c>
      <c r="G68" s="301">
        <v>0.60798611111111112</v>
      </c>
      <c r="H68" s="224">
        <v>0.10347222222222223</v>
      </c>
      <c r="I68" s="224">
        <v>0.41388888888888892</v>
      </c>
      <c r="J68" s="199">
        <v>0.73472222222222217</v>
      </c>
      <c r="K68" s="373">
        <f t="shared" ref="K68" si="13">SUM(D68+G68+H68+I68+J68)</f>
        <v>2.3996527777777779</v>
      </c>
      <c r="L68" s="401"/>
      <c r="M68" s="206"/>
    </row>
    <row r="69" spans="2:13">
      <c r="B69" s="255"/>
      <c r="C69" s="259"/>
      <c r="D69" s="201"/>
      <c r="E69" s="3" t="s">
        <v>41</v>
      </c>
      <c r="F69" s="14">
        <v>0.58402777777777781</v>
      </c>
      <c r="G69" s="302"/>
      <c r="H69" s="225"/>
      <c r="I69" s="225"/>
      <c r="J69" s="201"/>
      <c r="K69" s="375"/>
      <c r="L69" s="401"/>
      <c r="M69" s="207"/>
    </row>
    <row r="70" spans="2:13">
      <c r="B70" s="255"/>
      <c r="C70" s="237" t="s">
        <v>243</v>
      </c>
      <c r="D70" s="199">
        <v>0.40833333333333338</v>
      </c>
      <c r="E70" s="3" t="s">
        <v>40</v>
      </c>
      <c r="F70" s="14">
        <v>1.211111111111111</v>
      </c>
      <c r="G70" s="301">
        <v>2.2298611111111111</v>
      </c>
      <c r="H70" s="224">
        <v>3.6805555555555557E-2</v>
      </c>
      <c r="I70" s="224">
        <v>1.070138888888889</v>
      </c>
      <c r="J70" s="199">
        <v>0.9194444444444444</v>
      </c>
      <c r="K70" s="373">
        <f t="shared" ref="K70" si="14">SUM(D70+G70+H70+I70+J70)</f>
        <v>4.6645833333333329</v>
      </c>
      <c r="L70" s="401"/>
      <c r="M70" s="206"/>
    </row>
    <row r="71" spans="2:13">
      <c r="B71" s="255"/>
      <c r="C71" s="259"/>
      <c r="D71" s="201"/>
      <c r="E71" s="3" t="s">
        <v>42</v>
      </c>
      <c r="F71" s="14">
        <v>1.4118055555555555</v>
      </c>
      <c r="G71" s="302"/>
      <c r="H71" s="225"/>
      <c r="I71" s="225"/>
      <c r="J71" s="201"/>
      <c r="K71" s="375"/>
      <c r="L71" s="401"/>
      <c r="M71" s="207"/>
    </row>
    <row r="72" spans="2:13">
      <c r="B72" s="255"/>
      <c r="C72" s="237" t="s">
        <v>250</v>
      </c>
      <c r="D72" s="199">
        <v>0.60416666666666663</v>
      </c>
      <c r="E72" s="3" t="s">
        <v>43</v>
      </c>
      <c r="F72" s="14">
        <v>1.8909722222222223</v>
      </c>
      <c r="G72" s="301">
        <v>2.1732638888888887</v>
      </c>
      <c r="H72" s="224">
        <v>0.13402777777777777</v>
      </c>
      <c r="I72" s="224">
        <v>0.65069444444444446</v>
      </c>
      <c r="J72" s="199">
        <v>0.98472222222222217</v>
      </c>
      <c r="K72" s="373">
        <f t="shared" ref="K72" si="15">SUM(D72+G72+H72+I72+J72)</f>
        <v>4.546875</v>
      </c>
      <c r="L72" s="401"/>
      <c r="M72" s="206"/>
    </row>
    <row r="73" spans="2:13">
      <c r="B73" s="255"/>
      <c r="C73" s="259"/>
      <c r="D73" s="201"/>
      <c r="E73" s="3" t="s">
        <v>44</v>
      </c>
      <c r="F73" s="14">
        <v>1.5930555555555557</v>
      </c>
      <c r="G73" s="302"/>
      <c r="H73" s="225"/>
      <c r="I73" s="225"/>
      <c r="J73" s="201"/>
      <c r="K73" s="375"/>
      <c r="L73" s="401"/>
      <c r="M73" s="207"/>
    </row>
    <row r="74" spans="2:13">
      <c r="B74" s="255"/>
      <c r="C74" s="237" t="s">
        <v>251</v>
      </c>
      <c r="D74" s="199">
        <v>0.35625000000000001</v>
      </c>
      <c r="E74" s="3" t="s">
        <v>36</v>
      </c>
      <c r="F74" s="14">
        <v>0.84444444444444444</v>
      </c>
      <c r="G74" s="301">
        <v>1.1388888888888888</v>
      </c>
      <c r="H74" s="224">
        <v>4.3750000000000004E-2</v>
      </c>
      <c r="I74" s="224">
        <v>0.63263888888888886</v>
      </c>
      <c r="J74" s="199">
        <v>0.72013888888888899</v>
      </c>
      <c r="K74" s="373">
        <f>SUM(D74+G74+H74+I74+J74)</f>
        <v>2.8916666666666666</v>
      </c>
      <c r="L74" s="401"/>
      <c r="M74" s="206"/>
    </row>
    <row r="75" spans="2:13">
      <c r="B75" s="255"/>
      <c r="C75" s="259"/>
      <c r="D75" s="201"/>
      <c r="E75" s="3" t="s">
        <v>107</v>
      </c>
      <c r="F75" s="14">
        <v>1.4340277777777777</v>
      </c>
      <c r="G75" s="302"/>
      <c r="H75" s="225"/>
      <c r="I75" s="225"/>
      <c r="J75" s="201"/>
      <c r="K75" s="375"/>
      <c r="L75" s="401"/>
      <c r="M75" s="207"/>
    </row>
    <row r="76" spans="2:13">
      <c r="B76" s="255"/>
      <c r="C76" s="237" t="s">
        <v>252</v>
      </c>
      <c r="D76" s="199">
        <v>0.33749999999999997</v>
      </c>
      <c r="E76" s="3" t="s">
        <v>40</v>
      </c>
      <c r="F76" s="14">
        <v>0.80763888888888891</v>
      </c>
      <c r="G76" s="301">
        <v>0.90069444444444446</v>
      </c>
      <c r="H76" s="224">
        <v>0.1173611111111111</v>
      </c>
      <c r="I76" s="224">
        <v>0.26597222222222222</v>
      </c>
      <c r="J76" s="199">
        <v>0.72013888888888899</v>
      </c>
      <c r="K76" s="373">
        <f t="shared" ref="K76" si="16">SUM(D76+G76+H76+I76+J76)</f>
        <v>2.3416666666666668</v>
      </c>
      <c r="L76" s="401"/>
      <c r="M76" s="206"/>
    </row>
    <row r="77" spans="2:13">
      <c r="B77" s="255"/>
      <c r="C77" s="259"/>
      <c r="D77" s="201"/>
      <c r="E77" s="3" t="s">
        <v>42</v>
      </c>
      <c r="F77" s="14">
        <v>0.99444444444444446</v>
      </c>
      <c r="G77" s="302"/>
      <c r="H77" s="225"/>
      <c r="I77" s="225"/>
      <c r="J77" s="201"/>
      <c r="K77" s="375"/>
      <c r="L77" s="401"/>
      <c r="M77" s="207"/>
    </row>
    <row r="78" spans="2:13">
      <c r="B78" s="255"/>
      <c r="C78" s="116" t="s">
        <v>253</v>
      </c>
      <c r="D78" s="85">
        <v>0.34791666666666665</v>
      </c>
      <c r="E78" s="3" t="s">
        <v>8</v>
      </c>
      <c r="F78" s="55" t="s">
        <v>105</v>
      </c>
      <c r="G78" s="90" t="s">
        <v>118</v>
      </c>
      <c r="H78" s="96">
        <v>0.66597222222222219</v>
      </c>
      <c r="I78" s="92">
        <v>1.8423611111111111</v>
      </c>
      <c r="J78" s="89">
        <v>1.3909722222222223</v>
      </c>
      <c r="K78" s="131">
        <f>SUM(D78+H78+I78+J78)</f>
        <v>4.2472222222222227</v>
      </c>
      <c r="L78" s="401"/>
      <c r="M78" s="123"/>
    </row>
    <row r="79" spans="2:13">
      <c r="B79" s="255"/>
      <c r="C79" s="237" t="s">
        <v>254</v>
      </c>
      <c r="D79" s="199">
        <v>0.24444444444444446</v>
      </c>
      <c r="E79" s="3" t="s">
        <v>45</v>
      </c>
      <c r="F79" s="55">
        <v>0.52708333333333335</v>
      </c>
      <c r="G79" s="234">
        <v>0.55069444444444449</v>
      </c>
      <c r="H79" s="224">
        <v>0.52777777777777779</v>
      </c>
      <c r="I79" s="224">
        <v>0.59791666666666665</v>
      </c>
      <c r="J79" s="202">
        <v>0.3263888888888889</v>
      </c>
      <c r="K79" s="371">
        <f>SUM(D79+G79+H79+I79+J79)</f>
        <v>2.2472222222222222</v>
      </c>
      <c r="L79" s="401"/>
      <c r="M79" s="206"/>
    </row>
    <row r="80" spans="2:13">
      <c r="B80" s="255"/>
      <c r="C80" s="259"/>
      <c r="D80" s="201"/>
      <c r="E80" s="3" t="s">
        <v>37</v>
      </c>
      <c r="F80" s="55">
        <v>0.57500000000000007</v>
      </c>
      <c r="G80" s="236"/>
      <c r="H80" s="225"/>
      <c r="I80" s="225"/>
      <c r="J80" s="203"/>
      <c r="K80" s="372"/>
      <c r="L80" s="401"/>
      <c r="M80" s="207"/>
    </row>
    <row r="81" spans="2:13">
      <c r="B81" s="255"/>
      <c r="C81" s="116" t="s">
        <v>255</v>
      </c>
      <c r="D81" s="85">
        <v>0.27847222222222223</v>
      </c>
      <c r="E81" s="190" t="s">
        <v>8</v>
      </c>
      <c r="F81" s="55" t="s">
        <v>105</v>
      </c>
      <c r="G81" s="191" t="s">
        <v>118</v>
      </c>
      <c r="H81" s="96">
        <v>0.56458333333333333</v>
      </c>
      <c r="I81" s="92">
        <v>0.77638888888888891</v>
      </c>
      <c r="J81" s="89">
        <v>0.90069444444444446</v>
      </c>
      <c r="K81" s="131">
        <f>SUM(D81+H81+I81+J81)</f>
        <v>2.5201388888888889</v>
      </c>
      <c r="L81" s="401"/>
      <c r="M81" s="123"/>
    </row>
    <row r="82" spans="2:13">
      <c r="B82" s="255"/>
      <c r="C82" s="237" t="s">
        <v>256</v>
      </c>
      <c r="D82" s="199">
        <v>0.27291666666666664</v>
      </c>
      <c r="E82" s="190" t="s">
        <v>36</v>
      </c>
      <c r="F82" s="55">
        <v>1.5687499999999999</v>
      </c>
      <c r="G82" s="234">
        <v>1.6697916666666666</v>
      </c>
      <c r="H82" s="224">
        <v>4.3750000000000004E-2</v>
      </c>
      <c r="I82" s="224">
        <v>0.4694444444444445</v>
      </c>
      <c r="J82" s="199">
        <v>0.32430555555555557</v>
      </c>
      <c r="K82" s="373">
        <f>SUM(D82+G82+H82+I82+J82)</f>
        <v>2.7802083333333334</v>
      </c>
      <c r="L82" s="401"/>
      <c r="M82" s="206"/>
    </row>
    <row r="83" spans="2:13">
      <c r="B83" s="255"/>
      <c r="C83" s="259"/>
      <c r="D83" s="201"/>
      <c r="E83" s="190" t="s">
        <v>37</v>
      </c>
      <c r="F83" s="55">
        <v>1.7708333333333333</v>
      </c>
      <c r="G83" s="236"/>
      <c r="H83" s="225"/>
      <c r="I83" s="225"/>
      <c r="J83" s="201"/>
      <c r="K83" s="375"/>
      <c r="L83" s="401"/>
      <c r="M83" s="207"/>
    </row>
    <row r="84" spans="2:13">
      <c r="B84" s="255"/>
      <c r="C84" s="237" t="s">
        <v>257</v>
      </c>
      <c r="D84" s="199">
        <v>0.59791666666666665</v>
      </c>
      <c r="E84" s="8" t="s">
        <v>137</v>
      </c>
      <c r="F84" s="53">
        <v>1.1319444444444444</v>
      </c>
      <c r="G84" s="234">
        <v>1.9875</v>
      </c>
      <c r="H84" s="224">
        <v>4.3750000000000004E-2</v>
      </c>
      <c r="I84" s="224">
        <v>0.71250000000000002</v>
      </c>
      <c r="J84" s="199">
        <v>0.80763888888888891</v>
      </c>
      <c r="K84" s="373">
        <f>SUM(D84+G84+H84+I84+J84)</f>
        <v>4.1493055555555554</v>
      </c>
      <c r="L84" s="401"/>
      <c r="M84" s="206"/>
    </row>
    <row r="85" spans="2:13" ht="17.25" thickBot="1">
      <c r="B85" s="256"/>
      <c r="C85" s="238"/>
      <c r="D85" s="200"/>
      <c r="E85" s="5" t="s">
        <v>39</v>
      </c>
      <c r="F85" s="56">
        <v>0.85555555555555562</v>
      </c>
      <c r="G85" s="235"/>
      <c r="H85" s="226"/>
      <c r="I85" s="226"/>
      <c r="J85" s="200"/>
      <c r="K85" s="375"/>
      <c r="L85" s="402"/>
      <c r="M85" s="347"/>
    </row>
    <row r="86" spans="2:13">
      <c r="B86" s="254" t="s">
        <v>151</v>
      </c>
      <c r="C86" s="19" t="s">
        <v>212</v>
      </c>
      <c r="D86" s="24">
        <v>0.4694444444444445</v>
      </c>
      <c r="E86" s="7" t="s">
        <v>8</v>
      </c>
      <c r="F86" s="13" t="s">
        <v>105</v>
      </c>
      <c r="G86" s="193" t="s">
        <v>118</v>
      </c>
      <c r="H86" s="62">
        <v>0.54513888888888895</v>
      </c>
      <c r="I86" s="93">
        <v>1.4076388888888889</v>
      </c>
      <c r="J86" s="88">
        <v>1.1201388888888888</v>
      </c>
      <c r="K86" s="147">
        <f>SUM(D86+H86+I86+J86)</f>
        <v>3.5423611111111111</v>
      </c>
      <c r="L86" s="403">
        <f>AVERAGE(K86:K103)</f>
        <v>3.4713975694444441</v>
      </c>
      <c r="M86" s="122" t="s">
        <v>240</v>
      </c>
    </row>
    <row r="87" spans="2:13">
      <c r="B87" s="255"/>
      <c r="C87" s="237" t="s">
        <v>392</v>
      </c>
      <c r="D87" s="199">
        <v>0.71875</v>
      </c>
      <c r="E87" s="190" t="s">
        <v>46</v>
      </c>
      <c r="F87" s="14">
        <v>1.1944444444444444</v>
      </c>
      <c r="G87" s="301">
        <v>1.0666666666666667</v>
      </c>
      <c r="H87" s="224">
        <v>1.8749999999999999E-2</v>
      </c>
      <c r="I87" s="224">
        <v>1.2534722222222221</v>
      </c>
      <c r="J87" s="202">
        <v>0.56597222222222221</v>
      </c>
      <c r="K87" s="371">
        <f>SUM(D87+G87+H87+I87+J87)</f>
        <v>3.6236111111111109</v>
      </c>
      <c r="L87" s="401"/>
      <c r="M87" s="358" t="s">
        <v>430</v>
      </c>
    </row>
    <row r="88" spans="2:13">
      <c r="B88" s="255"/>
      <c r="C88" s="263"/>
      <c r="D88" s="204"/>
      <c r="E88" s="190" t="s">
        <v>108</v>
      </c>
      <c r="F88" s="14">
        <v>0.97986111111111107</v>
      </c>
      <c r="G88" s="315"/>
      <c r="H88" s="230"/>
      <c r="I88" s="230"/>
      <c r="J88" s="214"/>
      <c r="K88" s="382"/>
      <c r="L88" s="401"/>
      <c r="M88" s="360"/>
    </row>
    <row r="89" spans="2:13">
      <c r="B89" s="255"/>
      <c r="C89" s="259"/>
      <c r="D89" s="201"/>
      <c r="E89" s="190" t="s">
        <v>47</v>
      </c>
      <c r="F89" s="14">
        <v>1.0256944444444445</v>
      </c>
      <c r="G89" s="302"/>
      <c r="H89" s="225"/>
      <c r="I89" s="225"/>
      <c r="J89" s="203"/>
      <c r="K89" s="372"/>
      <c r="L89" s="401"/>
      <c r="M89" s="359"/>
    </row>
    <row r="90" spans="2:13">
      <c r="B90" s="255"/>
      <c r="C90" s="237" t="s">
        <v>241</v>
      </c>
      <c r="D90" s="199">
        <v>0.89166666666666661</v>
      </c>
      <c r="E90" s="3" t="s">
        <v>45</v>
      </c>
      <c r="F90" s="14">
        <v>1.0319444444444443</v>
      </c>
      <c r="G90" s="301">
        <v>1.29375</v>
      </c>
      <c r="H90" s="224">
        <v>0.13055555555555556</v>
      </c>
      <c r="I90" s="224">
        <v>0.38194444444444442</v>
      </c>
      <c r="J90" s="199">
        <v>0.66666666666666663</v>
      </c>
      <c r="K90" s="373">
        <f>SUM(D90+G90+H90+I90+J90)</f>
        <v>3.3645833333333335</v>
      </c>
      <c r="L90" s="401"/>
      <c r="M90" s="206"/>
    </row>
    <row r="91" spans="2:13">
      <c r="B91" s="255"/>
      <c r="C91" s="259"/>
      <c r="D91" s="201"/>
      <c r="E91" s="3" t="s">
        <v>37</v>
      </c>
      <c r="F91" s="14">
        <v>1.5555555555555556</v>
      </c>
      <c r="G91" s="302"/>
      <c r="H91" s="225"/>
      <c r="I91" s="225"/>
      <c r="J91" s="201"/>
      <c r="K91" s="375"/>
      <c r="L91" s="401"/>
      <c r="M91" s="207"/>
    </row>
    <row r="92" spans="2:13">
      <c r="B92" s="255"/>
      <c r="C92" s="237" t="s">
        <v>242</v>
      </c>
      <c r="D92" s="199">
        <v>0.67013888888888884</v>
      </c>
      <c r="E92" s="3" t="s">
        <v>48</v>
      </c>
      <c r="F92" s="14">
        <v>4.0868055555555554</v>
      </c>
      <c r="G92" s="301">
        <v>3.4045138888888884</v>
      </c>
      <c r="H92" s="224">
        <v>1.2326388888888888</v>
      </c>
      <c r="I92" s="224">
        <v>0.60416666666666663</v>
      </c>
      <c r="J92" s="199">
        <v>0.73263888888888884</v>
      </c>
      <c r="K92" s="373">
        <f>SUM(D92+G92+H92+I92+J92)</f>
        <v>6.6440972222222214</v>
      </c>
      <c r="L92" s="401"/>
      <c r="M92" s="206"/>
    </row>
    <row r="93" spans="2:13">
      <c r="B93" s="255"/>
      <c r="C93" s="259"/>
      <c r="D93" s="201"/>
      <c r="E93" s="3" t="s">
        <v>49</v>
      </c>
      <c r="F93" s="14">
        <v>2.7222222222222219</v>
      </c>
      <c r="G93" s="302"/>
      <c r="H93" s="225"/>
      <c r="I93" s="225"/>
      <c r="J93" s="201"/>
      <c r="K93" s="375"/>
      <c r="L93" s="401"/>
      <c r="M93" s="207"/>
    </row>
    <row r="94" spans="2:13">
      <c r="B94" s="255"/>
      <c r="C94" s="237" t="s">
        <v>243</v>
      </c>
      <c r="D94" s="199">
        <v>0.49861111111111112</v>
      </c>
      <c r="E94" s="3" t="s">
        <v>48</v>
      </c>
      <c r="F94" s="14">
        <v>1.0319444444444443</v>
      </c>
      <c r="G94" s="301">
        <v>1.01875</v>
      </c>
      <c r="H94" s="224">
        <v>0.17222222222222225</v>
      </c>
      <c r="I94" s="224">
        <v>1.0715277777777776</v>
      </c>
      <c r="J94" s="202">
        <v>0.27013888888888887</v>
      </c>
      <c r="K94" s="371">
        <f>SUM(D94+G94+H94+I94+J94)</f>
        <v>3.03125</v>
      </c>
      <c r="L94" s="401"/>
      <c r="M94" s="206" t="s">
        <v>109</v>
      </c>
    </row>
    <row r="95" spans="2:13">
      <c r="B95" s="255"/>
      <c r="C95" s="263"/>
      <c r="D95" s="204"/>
      <c r="E95" s="3" t="s">
        <v>50</v>
      </c>
      <c r="F95" s="14">
        <v>0.95694444444444438</v>
      </c>
      <c r="G95" s="315"/>
      <c r="H95" s="230"/>
      <c r="I95" s="230"/>
      <c r="J95" s="214"/>
      <c r="K95" s="382"/>
      <c r="L95" s="401"/>
      <c r="M95" s="208"/>
    </row>
    <row r="96" spans="2:13">
      <c r="B96" s="255"/>
      <c r="C96" s="259"/>
      <c r="D96" s="201"/>
      <c r="E96" s="3" t="s">
        <v>47</v>
      </c>
      <c r="F96" s="14">
        <v>1.0687499999999999</v>
      </c>
      <c r="G96" s="302"/>
      <c r="H96" s="225"/>
      <c r="I96" s="225"/>
      <c r="J96" s="203"/>
      <c r="K96" s="372"/>
      <c r="L96" s="401"/>
      <c r="M96" s="207"/>
    </row>
    <row r="97" spans="2:13">
      <c r="B97" s="255"/>
      <c r="C97" s="237" t="s">
        <v>244</v>
      </c>
      <c r="D97" s="199">
        <v>0.51666666666666672</v>
      </c>
      <c r="E97" s="3" t="s">
        <v>45</v>
      </c>
      <c r="F97" s="14">
        <v>1.5131944444444445</v>
      </c>
      <c r="G97" s="301">
        <v>1.193287037037037</v>
      </c>
      <c r="H97" s="224">
        <v>0.18124999999999999</v>
      </c>
      <c r="I97" s="224">
        <v>0.12986111111111112</v>
      </c>
      <c r="J97" s="199">
        <v>0.41666666666666669</v>
      </c>
      <c r="K97" s="371">
        <f t="shared" ref="K97" si="17">SUM(D97+G97+H97+I97+J97)</f>
        <v>2.4377314814814812</v>
      </c>
      <c r="L97" s="401"/>
      <c r="M97" s="206"/>
    </row>
    <row r="98" spans="2:13">
      <c r="B98" s="255"/>
      <c r="C98" s="263"/>
      <c r="D98" s="204"/>
      <c r="E98" s="3" t="s">
        <v>51</v>
      </c>
      <c r="F98" s="14">
        <v>1.4451388888888888</v>
      </c>
      <c r="G98" s="315"/>
      <c r="H98" s="230"/>
      <c r="I98" s="230"/>
      <c r="J98" s="204"/>
      <c r="K98" s="382"/>
      <c r="L98" s="401"/>
      <c r="M98" s="208"/>
    </row>
    <row r="99" spans="2:13">
      <c r="B99" s="255"/>
      <c r="C99" s="259"/>
      <c r="D99" s="201"/>
      <c r="E99" s="3" t="s">
        <v>47</v>
      </c>
      <c r="F99" s="14">
        <v>1.1048611111111111</v>
      </c>
      <c r="G99" s="302"/>
      <c r="H99" s="225"/>
      <c r="I99" s="225"/>
      <c r="J99" s="201"/>
      <c r="K99" s="372"/>
      <c r="L99" s="401"/>
      <c r="M99" s="207"/>
    </row>
    <row r="100" spans="2:13">
      <c r="B100" s="255"/>
      <c r="C100" s="237" t="s">
        <v>245</v>
      </c>
      <c r="D100" s="199">
        <v>0.7284722222222223</v>
      </c>
      <c r="E100" s="3" t="s">
        <v>48</v>
      </c>
      <c r="F100" s="14">
        <v>0.85069444444444453</v>
      </c>
      <c r="G100" s="301">
        <v>0.94629629629629619</v>
      </c>
      <c r="H100" s="224">
        <v>0.18680555555555556</v>
      </c>
      <c r="I100" s="224">
        <v>0.61736111111111114</v>
      </c>
      <c r="J100" s="199">
        <v>0.31041666666666667</v>
      </c>
      <c r="K100" s="371">
        <f>SUM(D100+G100+H100+I100+J100)</f>
        <v>2.7893518518518521</v>
      </c>
      <c r="L100" s="401"/>
      <c r="M100" s="206"/>
    </row>
    <row r="101" spans="2:13">
      <c r="B101" s="255"/>
      <c r="C101" s="263"/>
      <c r="D101" s="204"/>
      <c r="E101" s="3" t="s">
        <v>52</v>
      </c>
      <c r="F101" s="14">
        <v>1.2506944444444443</v>
      </c>
      <c r="G101" s="315"/>
      <c r="H101" s="230"/>
      <c r="I101" s="230"/>
      <c r="J101" s="204"/>
      <c r="K101" s="382"/>
      <c r="L101" s="401"/>
      <c r="M101" s="208"/>
    </row>
    <row r="102" spans="2:13">
      <c r="B102" s="255"/>
      <c r="C102" s="259"/>
      <c r="D102" s="201"/>
      <c r="E102" s="3" t="s">
        <v>47</v>
      </c>
      <c r="F102" s="14">
        <v>0.73749999999999993</v>
      </c>
      <c r="G102" s="302"/>
      <c r="H102" s="225"/>
      <c r="I102" s="225"/>
      <c r="J102" s="201"/>
      <c r="K102" s="372"/>
      <c r="L102" s="401"/>
      <c r="M102" s="207"/>
    </row>
    <row r="103" spans="2:13" ht="17.25" thickBot="1">
      <c r="B103" s="256"/>
      <c r="C103" s="165" t="s">
        <v>394</v>
      </c>
      <c r="D103" s="82">
        <v>1.2895833333333333</v>
      </c>
      <c r="E103" s="5" t="s">
        <v>8</v>
      </c>
      <c r="F103" s="4" t="s">
        <v>105</v>
      </c>
      <c r="G103" s="64" t="s">
        <v>118</v>
      </c>
      <c r="H103" s="9" t="s">
        <v>149</v>
      </c>
      <c r="I103" s="108" t="s">
        <v>149</v>
      </c>
      <c r="J103" s="136">
        <v>1.0486111111111112</v>
      </c>
      <c r="K103" s="148">
        <f>D103+J103</f>
        <v>2.3381944444444445</v>
      </c>
      <c r="L103" s="402"/>
      <c r="M103" s="124"/>
    </row>
    <row r="104" spans="2:13">
      <c r="B104" s="254" t="s">
        <v>152</v>
      </c>
      <c r="C104" s="19" t="s">
        <v>258</v>
      </c>
      <c r="D104" s="24">
        <v>3.0062500000000001</v>
      </c>
      <c r="E104" s="7" t="s">
        <v>8</v>
      </c>
      <c r="F104" s="57" t="s">
        <v>105</v>
      </c>
      <c r="G104" s="115" t="s">
        <v>118</v>
      </c>
      <c r="H104" s="106">
        <v>0.1013888888888889</v>
      </c>
      <c r="I104" s="7">
        <v>1.6145833333333333</v>
      </c>
      <c r="J104" s="137">
        <v>1.8138888888888889</v>
      </c>
      <c r="K104" s="147">
        <f>SUM(D104+H104+I104+J104)</f>
        <v>6.5361111111111114</v>
      </c>
      <c r="L104" s="403">
        <f>AVERAGE(K104:K119)</f>
        <v>3.8593055555555553</v>
      </c>
      <c r="M104" s="122"/>
    </row>
    <row r="105" spans="2:13">
      <c r="B105" s="255"/>
      <c r="C105" s="121" t="s">
        <v>259</v>
      </c>
      <c r="D105" s="104">
        <v>0.57152777777777775</v>
      </c>
      <c r="E105" s="3" t="s">
        <v>8</v>
      </c>
      <c r="F105" s="55" t="s">
        <v>105</v>
      </c>
      <c r="G105" s="113" t="s">
        <v>118</v>
      </c>
      <c r="H105" s="107">
        <v>0.53680555555555554</v>
      </c>
      <c r="I105" s="3">
        <v>1.7513888888888889</v>
      </c>
      <c r="J105" s="138">
        <v>0.68611111111111101</v>
      </c>
      <c r="K105" s="131">
        <f>SUM(D105+H105+I105+J105)</f>
        <v>3.5458333333333334</v>
      </c>
      <c r="L105" s="401"/>
      <c r="M105" s="123"/>
    </row>
    <row r="106" spans="2:13">
      <c r="B106" s="255"/>
      <c r="C106" s="237" t="s">
        <v>260</v>
      </c>
      <c r="D106" s="199">
        <v>0.85972222222222217</v>
      </c>
      <c r="E106" s="3" t="s">
        <v>36</v>
      </c>
      <c r="F106" s="55">
        <v>2.3222222222222224</v>
      </c>
      <c r="G106" s="234">
        <v>2.5899305555555556</v>
      </c>
      <c r="H106" s="199">
        <v>0.30486111111111108</v>
      </c>
      <c r="I106" s="339">
        <v>1.0131944444444445</v>
      </c>
      <c r="J106" s="215">
        <v>0.40138888888888885</v>
      </c>
      <c r="K106" s="383">
        <f>SUM(D106+G106+H106+I106+J106)</f>
        <v>5.1690972222222218</v>
      </c>
      <c r="L106" s="401"/>
      <c r="M106" s="354" t="s">
        <v>393</v>
      </c>
    </row>
    <row r="107" spans="2:13">
      <c r="B107" s="255"/>
      <c r="C107" s="259"/>
      <c r="D107" s="201"/>
      <c r="E107" s="3" t="s">
        <v>37</v>
      </c>
      <c r="F107" s="55">
        <v>2.8576388888888888</v>
      </c>
      <c r="G107" s="236"/>
      <c r="H107" s="201"/>
      <c r="I107" s="339"/>
      <c r="J107" s="215"/>
      <c r="K107" s="383"/>
      <c r="L107" s="401"/>
      <c r="M107" s="355"/>
    </row>
    <row r="108" spans="2:13">
      <c r="B108" s="255"/>
      <c r="C108" s="237" t="s">
        <v>261</v>
      </c>
      <c r="D108" s="199">
        <v>1.0062499999999999</v>
      </c>
      <c r="E108" s="3" t="s">
        <v>53</v>
      </c>
      <c r="F108" s="55">
        <v>2.2937499999999997</v>
      </c>
      <c r="G108" s="234">
        <v>2.7545138888888889</v>
      </c>
      <c r="H108" s="327">
        <v>0.79166666666666663</v>
      </c>
      <c r="I108" s="339">
        <v>1.0270833333333333</v>
      </c>
      <c r="J108" s="215">
        <v>0.58888888888888891</v>
      </c>
      <c r="K108" s="383">
        <f t="shared" ref="K108" si="18">SUM(D108+G108+H108+I108+J108)</f>
        <v>6.1684027777777777</v>
      </c>
      <c r="L108" s="401"/>
      <c r="M108" s="206"/>
    </row>
    <row r="109" spans="2:13">
      <c r="B109" s="255"/>
      <c r="C109" s="259"/>
      <c r="D109" s="201"/>
      <c r="E109" s="3" t="s">
        <v>54</v>
      </c>
      <c r="F109" s="55">
        <v>3.2152777777777781</v>
      </c>
      <c r="G109" s="236"/>
      <c r="H109" s="328"/>
      <c r="I109" s="339"/>
      <c r="J109" s="215"/>
      <c r="K109" s="383"/>
      <c r="L109" s="401"/>
      <c r="M109" s="207"/>
    </row>
    <row r="110" spans="2:13">
      <c r="B110" s="255"/>
      <c r="C110" s="237" t="s">
        <v>262</v>
      </c>
      <c r="D110" s="199">
        <v>0.48749999999999999</v>
      </c>
      <c r="E110" s="3" t="s">
        <v>36</v>
      </c>
      <c r="F110" s="55">
        <v>1.3340277777777778</v>
      </c>
      <c r="G110" s="234">
        <v>1.3086805555555556</v>
      </c>
      <c r="H110" s="199">
        <v>0.24097222222222223</v>
      </c>
      <c r="I110" s="339">
        <v>6.5277777777777782E-2</v>
      </c>
      <c r="J110" s="215">
        <v>0.35694444444444445</v>
      </c>
      <c r="K110" s="383">
        <f>SUM(D110+G110+H110+I110+J110)</f>
        <v>2.4593750000000001</v>
      </c>
      <c r="L110" s="401"/>
      <c r="M110" s="206"/>
    </row>
    <row r="111" spans="2:13">
      <c r="B111" s="255"/>
      <c r="C111" s="259"/>
      <c r="D111" s="201"/>
      <c r="E111" s="3" t="s">
        <v>37</v>
      </c>
      <c r="F111" s="55">
        <v>1.2833333333333334</v>
      </c>
      <c r="G111" s="236"/>
      <c r="H111" s="201"/>
      <c r="I111" s="339"/>
      <c r="J111" s="215"/>
      <c r="K111" s="383"/>
      <c r="L111" s="401"/>
      <c r="M111" s="207"/>
    </row>
    <row r="112" spans="2:13">
      <c r="B112" s="255"/>
      <c r="C112" s="237" t="s">
        <v>263</v>
      </c>
      <c r="D112" s="199">
        <v>0.64444444444444449</v>
      </c>
      <c r="E112" s="3" t="s">
        <v>48</v>
      </c>
      <c r="F112" s="55">
        <v>2.1465277777777776</v>
      </c>
      <c r="G112" s="234">
        <v>2.6166666666666663</v>
      </c>
      <c r="H112" s="199">
        <v>0.28888888888888892</v>
      </c>
      <c r="I112" s="339">
        <v>0.34236111111111112</v>
      </c>
      <c r="J112" s="215">
        <v>0.83194444444444438</v>
      </c>
      <c r="K112" s="383">
        <f t="shared" ref="K112" si="19">SUM(D112+G112+H112+I112+J112)</f>
        <v>4.7243055555555546</v>
      </c>
      <c r="L112" s="401"/>
      <c r="M112" s="206"/>
    </row>
    <row r="113" spans="2:13">
      <c r="B113" s="255"/>
      <c r="C113" s="259"/>
      <c r="D113" s="201"/>
      <c r="E113" s="3" t="s">
        <v>55</v>
      </c>
      <c r="F113" s="55">
        <v>3.0868055555555554</v>
      </c>
      <c r="G113" s="236"/>
      <c r="H113" s="201"/>
      <c r="I113" s="339"/>
      <c r="J113" s="215"/>
      <c r="K113" s="383"/>
      <c r="L113" s="401"/>
      <c r="M113" s="207"/>
    </row>
    <row r="114" spans="2:13">
      <c r="B114" s="255"/>
      <c r="C114" s="237" t="s">
        <v>264</v>
      </c>
      <c r="D114" s="199">
        <v>0.42152777777777778</v>
      </c>
      <c r="E114" s="3" t="s">
        <v>53</v>
      </c>
      <c r="F114" s="55">
        <v>1.2958333333333334</v>
      </c>
      <c r="G114" s="234">
        <v>1.7611111111111111</v>
      </c>
      <c r="H114" s="199">
        <v>0.16874999999999998</v>
      </c>
      <c r="I114" s="339">
        <v>0.48055555555555557</v>
      </c>
      <c r="J114" s="215">
        <v>0.52222222222222225</v>
      </c>
      <c r="K114" s="383">
        <f t="shared" ref="K114" si="20">SUM(D114+G114+H114+I114+J114)</f>
        <v>3.354166666666667</v>
      </c>
      <c r="L114" s="401"/>
      <c r="M114" s="206" t="s">
        <v>110</v>
      </c>
    </row>
    <row r="115" spans="2:13">
      <c r="B115" s="255"/>
      <c r="C115" s="259"/>
      <c r="D115" s="201"/>
      <c r="E115" s="3" t="s">
        <v>56</v>
      </c>
      <c r="F115" s="55">
        <v>2.2263888888888888</v>
      </c>
      <c r="G115" s="236"/>
      <c r="H115" s="201"/>
      <c r="I115" s="339"/>
      <c r="J115" s="215"/>
      <c r="K115" s="383"/>
      <c r="L115" s="401"/>
      <c r="M115" s="207"/>
    </row>
    <row r="116" spans="2:13">
      <c r="B116" s="255"/>
      <c r="C116" s="237" t="s">
        <v>213</v>
      </c>
      <c r="D116" s="199">
        <v>0.39027777777777778</v>
      </c>
      <c r="E116" s="3" t="s">
        <v>40</v>
      </c>
      <c r="F116" s="55">
        <v>1.6694444444444445</v>
      </c>
      <c r="G116" s="234">
        <v>1.573263888888889</v>
      </c>
      <c r="H116" s="199">
        <v>5.347222222222222E-2</v>
      </c>
      <c r="I116" s="339">
        <v>0.11666666666666665</v>
      </c>
      <c r="J116" s="215">
        <v>0.32430555555555557</v>
      </c>
      <c r="K116" s="383">
        <f t="shared" ref="K116" si="21">SUM(D116+G116+H116+I116+J116)</f>
        <v>2.4579861111111114</v>
      </c>
      <c r="L116" s="401"/>
      <c r="M116" s="206" t="s">
        <v>111</v>
      </c>
    </row>
    <row r="117" spans="2:13">
      <c r="B117" s="255"/>
      <c r="C117" s="259"/>
      <c r="D117" s="201"/>
      <c r="E117" s="3" t="s">
        <v>57</v>
      </c>
      <c r="F117" s="55">
        <v>1.4770833333333335</v>
      </c>
      <c r="G117" s="236"/>
      <c r="H117" s="201"/>
      <c r="I117" s="339"/>
      <c r="J117" s="215"/>
      <c r="K117" s="383"/>
      <c r="L117" s="401"/>
      <c r="M117" s="207"/>
    </row>
    <row r="118" spans="2:13" ht="17.25" thickBot="1">
      <c r="B118" s="255"/>
      <c r="C118" s="120" t="s">
        <v>381</v>
      </c>
      <c r="D118" s="110">
        <v>0.93194444444444446</v>
      </c>
      <c r="E118" s="3" t="s">
        <v>8</v>
      </c>
      <c r="F118" s="55" t="s">
        <v>105</v>
      </c>
      <c r="G118" s="113" t="s">
        <v>118</v>
      </c>
      <c r="H118" s="134">
        <v>0.22013888888888888</v>
      </c>
      <c r="I118" s="3" t="s">
        <v>149</v>
      </c>
      <c r="J118" s="139">
        <v>6.9444444444444441E-3</v>
      </c>
      <c r="K118" s="149">
        <f>D118+H118+J118</f>
        <v>1.1590277777777778</v>
      </c>
      <c r="L118" s="401"/>
      <c r="M118" s="123" t="s">
        <v>265</v>
      </c>
    </row>
    <row r="119" spans="2:13" ht="27" customHeight="1" thickBot="1">
      <c r="B119" s="256"/>
      <c r="C119" s="95" t="s">
        <v>266</v>
      </c>
      <c r="D119" s="105">
        <v>1.1201388888888888</v>
      </c>
      <c r="E119" s="5" t="s">
        <v>8</v>
      </c>
      <c r="F119" s="56" t="s">
        <v>105</v>
      </c>
      <c r="G119" s="91" t="s">
        <v>118</v>
      </c>
      <c r="H119" s="135">
        <v>1.8986111111111112</v>
      </c>
      <c r="I119" s="340" t="s">
        <v>300</v>
      </c>
      <c r="J119" s="341"/>
      <c r="K119" s="150">
        <f>SUM(D119+H119)</f>
        <v>3.0187499999999998</v>
      </c>
      <c r="L119" s="402"/>
      <c r="M119" s="124" t="s">
        <v>267</v>
      </c>
    </row>
    <row r="120" spans="2:13">
      <c r="B120" s="254" t="s">
        <v>153</v>
      </c>
      <c r="C120" s="279" t="s">
        <v>268</v>
      </c>
      <c r="D120" s="205">
        <v>0.87986111111111109</v>
      </c>
      <c r="E120" s="7" t="s">
        <v>40</v>
      </c>
      <c r="F120" s="57">
        <v>0.61111111111111105</v>
      </c>
      <c r="G120" s="310">
        <v>0.53784722222222214</v>
      </c>
      <c r="H120" s="318">
        <v>0.11666666666666665</v>
      </c>
      <c r="I120" s="230">
        <v>0.57152777777777775</v>
      </c>
      <c r="J120" s="204">
        <v>0.33680555555555558</v>
      </c>
      <c r="K120" s="385">
        <f>SUM(D120+G120+H120+I120+J120)</f>
        <v>2.442708333333333</v>
      </c>
      <c r="L120" s="403">
        <f>AVERAGE(K120:K130)</f>
        <v>2.7267361111111112</v>
      </c>
      <c r="M120" s="348"/>
    </row>
    <row r="121" spans="2:13">
      <c r="B121" s="255"/>
      <c r="C121" s="259"/>
      <c r="D121" s="201"/>
      <c r="E121" s="3" t="s">
        <v>37</v>
      </c>
      <c r="F121" s="55">
        <v>0.46458333333333335</v>
      </c>
      <c r="G121" s="236"/>
      <c r="H121" s="225"/>
      <c r="I121" s="225"/>
      <c r="J121" s="201"/>
      <c r="K121" s="383"/>
      <c r="L121" s="401"/>
      <c r="M121" s="207"/>
    </row>
    <row r="122" spans="2:13">
      <c r="B122" s="255"/>
      <c r="C122" s="237" t="s">
        <v>269</v>
      </c>
      <c r="D122" s="199">
        <v>0.50138888888888888</v>
      </c>
      <c r="E122" s="3" t="s">
        <v>40</v>
      </c>
      <c r="F122" s="55">
        <v>1.0562500000000001</v>
      </c>
      <c r="G122" s="234">
        <v>1.2013888888888891</v>
      </c>
      <c r="H122" s="224">
        <v>7.6388888888888895E-2</v>
      </c>
      <c r="I122" s="224">
        <v>0.33124999999999999</v>
      </c>
      <c r="J122" s="199">
        <v>0.34583333333333338</v>
      </c>
      <c r="K122" s="383">
        <f t="shared" ref="K122" si="22">SUM(D122+G122+H122+I122+J122)</f>
        <v>2.4562499999999998</v>
      </c>
      <c r="L122" s="401"/>
      <c r="M122" s="206"/>
    </row>
    <row r="123" spans="2:13">
      <c r="B123" s="255"/>
      <c r="C123" s="259"/>
      <c r="D123" s="201"/>
      <c r="E123" s="3" t="s">
        <v>37</v>
      </c>
      <c r="F123" s="55">
        <v>1.346527777777778</v>
      </c>
      <c r="G123" s="236"/>
      <c r="H123" s="225"/>
      <c r="I123" s="225"/>
      <c r="J123" s="201"/>
      <c r="K123" s="383"/>
      <c r="L123" s="401"/>
      <c r="M123" s="207"/>
    </row>
    <row r="124" spans="2:13">
      <c r="B124" s="255"/>
      <c r="C124" s="237" t="s">
        <v>270</v>
      </c>
      <c r="D124" s="199">
        <v>0.61041666666666672</v>
      </c>
      <c r="E124" s="3" t="s">
        <v>58</v>
      </c>
      <c r="F124" s="55">
        <v>1.2965277777777777</v>
      </c>
      <c r="G124" s="234">
        <v>1.2527777777777778</v>
      </c>
      <c r="H124" s="224">
        <v>6.1805555555555558E-2</v>
      </c>
      <c r="I124" s="224">
        <v>0.28472222222222221</v>
      </c>
      <c r="J124" s="199">
        <v>0.40069444444444446</v>
      </c>
      <c r="K124" s="383">
        <f>SUM(D124+G124+H124+I124+J124)</f>
        <v>2.6104166666666666</v>
      </c>
      <c r="L124" s="401"/>
      <c r="M124" s="206"/>
    </row>
    <row r="125" spans="2:13">
      <c r="B125" s="255"/>
      <c r="C125" s="259"/>
      <c r="D125" s="201"/>
      <c r="E125" s="3" t="s">
        <v>59</v>
      </c>
      <c r="F125" s="55">
        <v>1.2090277777777778</v>
      </c>
      <c r="G125" s="236"/>
      <c r="H125" s="225"/>
      <c r="I125" s="225"/>
      <c r="J125" s="201"/>
      <c r="K125" s="383"/>
      <c r="L125" s="401"/>
      <c r="M125" s="207"/>
    </row>
    <row r="126" spans="2:13">
      <c r="B126" s="255"/>
      <c r="C126" s="237" t="s">
        <v>271</v>
      </c>
      <c r="D126" s="199">
        <v>1.0284722222222222</v>
      </c>
      <c r="E126" s="3" t="s">
        <v>48</v>
      </c>
      <c r="F126" s="55">
        <v>1.3222222222222222</v>
      </c>
      <c r="G126" s="234">
        <v>1.1180555555555556</v>
      </c>
      <c r="H126" s="224">
        <v>0.15972222222222224</v>
      </c>
      <c r="I126" s="224">
        <v>0.3520833333333333</v>
      </c>
      <c r="J126" s="199">
        <v>0.33819444444444446</v>
      </c>
      <c r="K126" s="383">
        <f>SUM(D126+G126+H126+I126+J126)</f>
        <v>2.9965277777777781</v>
      </c>
      <c r="L126" s="401"/>
      <c r="M126" s="206"/>
    </row>
    <row r="127" spans="2:13">
      <c r="B127" s="255"/>
      <c r="C127" s="263"/>
      <c r="D127" s="204"/>
      <c r="E127" s="3" t="s">
        <v>60</v>
      </c>
      <c r="F127" s="55">
        <v>1.2611111111111111</v>
      </c>
      <c r="G127" s="309"/>
      <c r="H127" s="230"/>
      <c r="I127" s="230"/>
      <c r="J127" s="204"/>
      <c r="K127" s="383"/>
      <c r="L127" s="401"/>
      <c r="M127" s="208"/>
    </row>
    <row r="128" spans="2:13">
      <c r="B128" s="255"/>
      <c r="C128" s="259"/>
      <c r="D128" s="201"/>
      <c r="E128" s="3" t="s">
        <v>61</v>
      </c>
      <c r="F128" s="55">
        <v>0.7715277777777777</v>
      </c>
      <c r="G128" s="236"/>
      <c r="H128" s="225"/>
      <c r="I128" s="225"/>
      <c r="J128" s="201"/>
      <c r="K128" s="383"/>
      <c r="L128" s="401"/>
      <c r="M128" s="207"/>
    </row>
    <row r="129" spans="2:13">
      <c r="B129" s="255"/>
      <c r="C129" s="237" t="s">
        <v>272</v>
      </c>
      <c r="D129" s="199">
        <v>0.81597222222222221</v>
      </c>
      <c r="E129" s="3" t="s">
        <v>40</v>
      </c>
      <c r="F129" s="55">
        <v>0.60555555555555551</v>
      </c>
      <c r="G129" s="234">
        <v>0.69305555555555554</v>
      </c>
      <c r="H129" s="224">
        <v>8.3333333333333329E-2</v>
      </c>
      <c r="I129" s="224">
        <v>0.83333333333333337</v>
      </c>
      <c r="J129" s="202">
        <v>0.70208333333333339</v>
      </c>
      <c r="K129" s="384">
        <f>SUM(D129+G129+H129+I129+J129)</f>
        <v>3.1277777777777778</v>
      </c>
      <c r="L129" s="401"/>
      <c r="M129" s="206"/>
    </row>
    <row r="130" spans="2:13" ht="17.25" thickBot="1">
      <c r="B130" s="256"/>
      <c r="C130" s="238"/>
      <c r="D130" s="200"/>
      <c r="E130" s="5" t="s">
        <v>62</v>
      </c>
      <c r="F130" s="56">
        <v>0.78055555555555556</v>
      </c>
      <c r="G130" s="235"/>
      <c r="H130" s="226"/>
      <c r="I130" s="226"/>
      <c r="J130" s="213"/>
      <c r="K130" s="371"/>
      <c r="L130" s="402"/>
      <c r="M130" s="347"/>
    </row>
    <row r="131" spans="2:13">
      <c r="B131" s="286" t="s">
        <v>154</v>
      </c>
      <c r="C131" s="283" t="s">
        <v>211</v>
      </c>
      <c r="D131" s="282">
        <v>1.3215277777777776</v>
      </c>
      <c r="E131" s="57" t="s">
        <v>48</v>
      </c>
      <c r="F131" s="57">
        <v>0.62847222222222221</v>
      </c>
      <c r="G131" s="314">
        <v>0.75972222222222219</v>
      </c>
      <c r="H131" s="321">
        <v>7.2222222222222229E-2</v>
      </c>
      <c r="I131" s="318">
        <v>0.90902777777777777</v>
      </c>
      <c r="J131" s="205">
        <v>1.175</v>
      </c>
      <c r="K131" s="385">
        <f>SUM(D131+G131+H131+I131+J131)</f>
        <v>4.2374999999999998</v>
      </c>
      <c r="L131" s="403">
        <f>AVERAGE(K131:K141)</f>
        <v>3.218263888888889</v>
      </c>
      <c r="M131" s="348"/>
    </row>
    <row r="132" spans="2:13">
      <c r="B132" s="287"/>
      <c r="C132" s="281"/>
      <c r="D132" s="280"/>
      <c r="E132" s="55" t="s">
        <v>63</v>
      </c>
      <c r="F132" s="55">
        <v>0.89097222222222217</v>
      </c>
      <c r="G132" s="247"/>
      <c r="H132" s="233"/>
      <c r="I132" s="225"/>
      <c r="J132" s="201"/>
      <c r="K132" s="383"/>
      <c r="L132" s="401"/>
      <c r="M132" s="207"/>
    </row>
    <row r="133" spans="2:13">
      <c r="B133" s="287"/>
      <c r="C133" s="281" t="s">
        <v>212</v>
      </c>
      <c r="D133" s="280">
        <v>0.2388888888888889</v>
      </c>
      <c r="E133" s="55" t="s">
        <v>48</v>
      </c>
      <c r="F133" s="55">
        <v>0.97916666666666663</v>
      </c>
      <c r="G133" s="247">
        <v>1.1475694444444444</v>
      </c>
      <c r="H133" s="231">
        <v>7.4999999999999997E-2</v>
      </c>
      <c r="I133" s="224">
        <v>1.0284722222222222</v>
      </c>
      <c r="J133" s="199">
        <v>0.47013888888888888</v>
      </c>
      <c r="K133" s="383">
        <f>SUM(D133+G133+H133+I133+J133)</f>
        <v>2.9600694444444446</v>
      </c>
      <c r="L133" s="401"/>
      <c r="M133" s="206"/>
    </row>
    <row r="134" spans="2:13">
      <c r="B134" s="287"/>
      <c r="C134" s="281"/>
      <c r="D134" s="280"/>
      <c r="E134" s="55" t="s">
        <v>37</v>
      </c>
      <c r="F134" s="55">
        <v>1.3159722222222221</v>
      </c>
      <c r="G134" s="247"/>
      <c r="H134" s="233"/>
      <c r="I134" s="225"/>
      <c r="J134" s="201"/>
      <c r="K134" s="383"/>
      <c r="L134" s="401"/>
      <c r="M134" s="207"/>
    </row>
    <row r="135" spans="2:13">
      <c r="B135" s="287"/>
      <c r="C135" s="281" t="s">
        <v>213</v>
      </c>
      <c r="D135" s="280">
        <v>0.45</v>
      </c>
      <c r="E135" s="55" t="s">
        <v>48</v>
      </c>
      <c r="F135" s="55">
        <v>1.26875</v>
      </c>
      <c r="G135" s="247">
        <v>1.3069444444444445</v>
      </c>
      <c r="H135" s="231">
        <v>0.19791666666666666</v>
      </c>
      <c r="I135" s="224">
        <v>0.87291666666666667</v>
      </c>
      <c r="J135" s="199">
        <v>0.45</v>
      </c>
      <c r="K135" s="383">
        <f>SUM(D135+G135+H135+I135+J135)</f>
        <v>3.2777777777777781</v>
      </c>
      <c r="L135" s="401"/>
      <c r="M135" s="206"/>
    </row>
    <row r="136" spans="2:13">
      <c r="B136" s="287"/>
      <c r="C136" s="281"/>
      <c r="D136" s="280"/>
      <c r="E136" s="55" t="s">
        <v>60</v>
      </c>
      <c r="F136" s="55">
        <v>1.5562500000000001</v>
      </c>
      <c r="G136" s="247"/>
      <c r="H136" s="232"/>
      <c r="I136" s="230"/>
      <c r="J136" s="204"/>
      <c r="K136" s="383"/>
      <c r="L136" s="401"/>
      <c r="M136" s="208"/>
    </row>
    <row r="137" spans="2:13">
      <c r="B137" s="287"/>
      <c r="C137" s="281"/>
      <c r="D137" s="280"/>
      <c r="E137" s="55" t="s">
        <v>47</v>
      </c>
      <c r="F137" s="55">
        <v>1.0958333333333334</v>
      </c>
      <c r="G137" s="247"/>
      <c r="H137" s="233"/>
      <c r="I137" s="225"/>
      <c r="J137" s="201"/>
      <c r="K137" s="383"/>
      <c r="L137" s="401"/>
      <c r="M137" s="207"/>
    </row>
    <row r="138" spans="2:13">
      <c r="B138" s="287"/>
      <c r="C138" s="281" t="s">
        <v>214</v>
      </c>
      <c r="D138" s="280">
        <v>0.77430555555555547</v>
      </c>
      <c r="E138" s="55" t="s">
        <v>48</v>
      </c>
      <c r="F138" s="55">
        <v>0.8041666666666667</v>
      </c>
      <c r="G138" s="247">
        <v>0.84791666666666665</v>
      </c>
      <c r="H138" s="323">
        <v>0.14652777777777778</v>
      </c>
      <c r="I138" s="224">
        <v>0.52708333333333335</v>
      </c>
      <c r="J138" s="199">
        <v>0.36388888888888887</v>
      </c>
      <c r="K138" s="383">
        <f>SUM(D138+G138+H138+I138+J138)</f>
        <v>2.6597222222222223</v>
      </c>
      <c r="L138" s="401"/>
      <c r="M138" s="206"/>
    </row>
    <row r="139" spans="2:13">
      <c r="B139" s="287"/>
      <c r="C139" s="281"/>
      <c r="D139" s="280"/>
      <c r="E139" s="55" t="s">
        <v>37</v>
      </c>
      <c r="F139" s="55">
        <v>0.89166666666666661</v>
      </c>
      <c r="G139" s="247"/>
      <c r="H139" s="324"/>
      <c r="I139" s="225"/>
      <c r="J139" s="201"/>
      <c r="K139" s="383"/>
      <c r="L139" s="401"/>
      <c r="M139" s="207"/>
    </row>
    <row r="140" spans="2:13">
      <c r="B140" s="287"/>
      <c r="C140" s="303" t="s">
        <v>438</v>
      </c>
      <c r="D140" s="280">
        <v>0.36736111111111108</v>
      </c>
      <c r="E140" s="18" t="s">
        <v>138</v>
      </c>
      <c r="F140" s="18">
        <v>0.91041666666666676</v>
      </c>
      <c r="G140" s="247">
        <v>2.1118055555555553</v>
      </c>
      <c r="H140" s="231" t="s">
        <v>149</v>
      </c>
      <c r="I140" s="224">
        <v>0.4770833333333333</v>
      </c>
      <c r="J140" s="202" t="s">
        <v>403</v>
      </c>
      <c r="K140" s="383">
        <f>SUM(D140+G140+I140)</f>
        <v>2.9562499999999998</v>
      </c>
      <c r="L140" s="401"/>
      <c r="M140" s="206" t="s">
        <v>113</v>
      </c>
    </row>
    <row r="141" spans="2:13" ht="17.25" thickBot="1">
      <c r="B141" s="288"/>
      <c r="C141" s="304"/>
      <c r="D141" s="305"/>
      <c r="E141" s="195" t="s">
        <v>139</v>
      </c>
      <c r="F141" s="195">
        <v>1.2013888888888888</v>
      </c>
      <c r="G141" s="313"/>
      <c r="H141" s="322"/>
      <c r="I141" s="226"/>
      <c r="J141" s="213"/>
      <c r="K141" s="373"/>
      <c r="L141" s="402"/>
      <c r="M141" s="347"/>
    </row>
    <row r="142" spans="2:13">
      <c r="B142" s="254" t="s">
        <v>155</v>
      </c>
      <c r="C142" s="279" t="s">
        <v>301</v>
      </c>
      <c r="D142" s="205">
        <v>0.37291666666666662</v>
      </c>
      <c r="E142" s="7" t="s">
        <v>64</v>
      </c>
      <c r="F142" s="57">
        <v>2.2006944444444447</v>
      </c>
      <c r="G142" s="310">
        <v>2.260763888888889</v>
      </c>
      <c r="H142" s="205">
        <v>0.23819444444444446</v>
      </c>
      <c r="I142" s="318">
        <v>0.37013888888888885</v>
      </c>
      <c r="J142" s="205">
        <v>0.91805555555555562</v>
      </c>
      <c r="K142" s="385">
        <f>SUM(D142+G142+H142+I142+J142)</f>
        <v>4.1600694444444448</v>
      </c>
      <c r="L142" s="403">
        <f>AVERAGE(K142:K149)</f>
        <v>6.1431944444444442</v>
      </c>
      <c r="M142" s="348"/>
    </row>
    <row r="143" spans="2:13">
      <c r="B143" s="255"/>
      <c r="C143" s="259"/>
      <c r="D143" s="201"/>
      <c r="E143" s="190" t="s">
        <v>65</v>
      </c>
      <c r="F143" s="55">
        <v>2.3208333333333333</v>
      </c>
      <c r="G143" s="236"/>
      <c r="H143" s="201"/>
      <c r="I143" s="225"/>
      <c r="J143" s="201"/>
      <c r="K143" s="383"/>
      <c r="L143" s="401"/>
      <c r="M143" s="207"/>
    </row>
    <row r="144" spans="2:13">
      <c r="B144" s="255"/>
      <c r="C144" s="237" t="s">
        <v>302</v>
      </c>
      <c r="D144" s="199">
        <v>0.36388888888888887</v>
      </c>
      <c r="E144" s="3" t="s">
        <v>64</v>
      </c>
      <c r="F144" s="55">
        <v>1.9743055555555555</v>
      </c>
      <c r="G144" s="234">
        <v>2.2163194444444443</v>
      </c>
      <c r="H144" s="199">
        <v>0.11597222222222221</v>
      </c>
      <c r="I144" s="224">
        <v>8.2638888888888887E-2</v>
      </c>
      <c r="J144" s="199">
        <v>0.76111111111111107</v>
      </c>
      <c r="K144" s="383">
        <f>SUM(D144+G144+H144+I144+J144)</f>
        <v>3.5399305555555554</v>
      </c>
      <c r="L144" s="401"/>
      <c r="M144" s="206"/>
    </row>
    <row r="145" spans="2:13">
      <c r="B145" s="255"/>
      <c r="C145" s="259"/>
      <c r="D145" s="201"/>
      <c r="E145" s="3" t="s">
        <v>65</v>
      </c>
      <c r="F145" s="55">
        <v>2.4583333333333335</v>
      </c>
      <c r="G145" s="236"/>
      <c r="H145" s="201"/>
      <c r="I145" s="225"/>
      <c r="J145" s="201"/>
      <c r="K145" s="383"/>
      <c r="L145" s="401"/>
      <c r="M145" s="207"/>
    </row>
    <row r="146" spans="2:13">
      <c r="B146" s="255"/>
      <c r="C146" s="116" t="s">
        <v>259</v>
      </c>
      <c r="D146" s="94">
        <v>4.3361111111111112</v>
      </c>
      <c r="E146" s="3" t="s">
        <v>8</v>
      </c>
      <c r="F146" s="55" t="s">
        <v>105</v>
      </c>
      <c r="G146" s="90" t="s">
        <v>118</v>
      </c>
      <c r="H146" s="81" t="s">
        <v>149</v>
      </c>
      <c r="I146" s="92">
        <v>3.0527777777777776</v>
      </c>
      <c r="J146" s="89">
        <v>1.3291666666666666</v>
      </c>
      <c r="K146" s="162">
        <f>SUM(D146+I146+J146)</f>
        <v>8.718055555555555</v>
      </c>
      <c r="L146" s="401"/>
      <c r="M146" s="123"/>
    </row>
    <row r="147" spans="2:13">
      <c r="B147" s="255"/>
      <c r="C147" s="180" t="s">
        <v>425</v>
      </c>
      <c r="D147" s="94">
        <v>6.8895833333333334</v>
      </c>
      <c r="E147" s="3" t="s">
        <v>66</v>
      </c>
      <c r="F147" s="55" t="s">
        <v>105</v>
      </c>
      <c r="G147" s="90" t="s">
        <v>118</v>
      </c>
      <c r="H147" s="81" t="s">
        <v>149</v>
      </c>
      <c r="I147" s="92" t="s">
        <v>149</v>
      </c>
      <c r="J147" s="74">
        <v>1.3868055555555554</v>
      </c>
      <c r="K147" s="163">
        <f>SUM(D147+J147)</f>
        <v>8.2763888888888886</v>
      </c>
      <c r="L147" s="401"/>
      <c r="M147" s="123"/>
    </row>
    <row r="148" spans="2:13">
      <c r="B148" s="255"/>
      <c r="C148" s="237" t="s">
        <v>303</v>
      </c>
      <c r="D148" s="199">
        <v>1.1305555555555555</v>
      </c>
      <c r="E148" s="3" t="s">
        <v>64</v>
      </c>
      <c r="F148" s="55">
        <v>3.5548611111111108</v>
      </c>
      <c r="G148" s="234">
        <v>2.7111111111111112</v>
      </c>
      <c r="H148" s="199">
        <v>0.18680555555555556</v>
      </c>
      <c r="I148" s="224">
        <v>1.0888888888888888</v>
      </c>
      <c r="J148" s="199">
        <v>0.90416666666666667</v>
      </c>
      <c r="K148" s="383">
        <f>SUM(D148+G148+H148+I148+J148)</f>
        <v>6.021527777777778</v>
      </c>
      <c r="L148" s="401"/>
      <c r="M148" s="206"/>
    </row>
    <row r="149" spans="2:13" ht="17.25" thickBot="1">
      <c r="B149" s="256"/>
      <c r="C149" s="238"/>
      <c r="D149" s="200"/>
      <c r="E149" s="5" t="s">
        <v>67</v>
      </c>
      <c r="F149" s="56">
        <v>1.8673611111111112</v>
      </c>
      <c r="G149" s="235"/>
      <c r="H149" s="200"/>
      <c r="I149" s="226"/>
      <c r="J149" s="200"/>
      <c r="K149" s="386"/>
      <c r="L149" s="402"/>
      <c r="M149" s="347"/>
    </row>
    <row r="150" spans="2:13">
      <c r="B150" s="255" t="s">
        <v>156</v>
      </c>
      <c r="C150" s="263" t="s">
        <v>273</v>
      </c>
      <c r="D150" s="204">
        <v>1.0062499999999999</v>
      </c>
      <c r="E150" s="6" t="s">
        <v>68</v>
      </c>
      <c r="F150" s="54">
        <v>0.67013888888888884</v>
      </c>
      <c r="G150" s="309">
        <v>0.96944444444444444</v>
      </c>
      <c r="H150" s="230">
        <v>0.10555555555555556</v>
      </c>
      <c r="I150" s="230">
        <v>9.3055555555555558E-2</v>
      </c>
      <c r="J150" s="204">
        <v>1.0597222222222222</v>
      </c>
      <c r="K150" s="375">
        <f>SUM(D150+G150+H150+I150+J150)</f>
        <v>3.2340277777777775</v>
      </c>
      <c r="L150" s="403">
        <f>AVERAGE(K150:K207)</f>
        <v>4.7676392622461163</v>
      </c>
      <c r="M150" s="348"/>
    </row>
    <row r="151" spans="2:13">
      <c r="B151" s="255"/>
      <c r="C151" s="263"/>
      <c r="D151" s="204"/>
      <c r="E151" s="3" t="s">
        <v>69</v>
      </c>
      <c r="F151" s="55">
        <v>0.98472222222222217</v>
      </c>
      <c r="G151" s="309"/>
      <c r="H151" s="230"/>
      <c r="I151" s="230"/>
      <c r="J151" s="204"/>
      <c r="K151" s="383"/>
      <c r="L151" s="401"/>
      <c r="M151" s="208"/>
    </row>
    <row r="152" spans="2:13">
      <c r="B152" s="255"/>
      <c r="C152" s="263"/>
      <c r="D152" s="204"/>
      <c r="E152" s="3" t="s">
        <v>70</v>
      </c>
      <c r="F152" s="55">
        <v>0.63750000000000007</v>
      </c>
      <c r="G152" s="309"/>
      <c r="H152" s="230"/>
      <c r="I152" s="230"/>
      <c r="J152" s="204"/>
      <c r="K152" s="383"/>
      <c r="L152" s="401"/>
      <c r="M152" s="208"/>
    </row>
    <row r="153" spans="2:13">
      <c r="B153" s="255"/>
      <c r="C153" s="259"/>
      <c r="D153" s="201"/>
      <c r="E153" s="3" t="s">
        <v>47</v>
      </c>
      <c r="F153" s="55">
        <v>1.5861111111111112</v>
      </c>
      <c r="G153" s="236"/>
      <c r="H153" s="225"/>
      <c r="I153" s="225"/>
      <c r="J153" s="201"/>
      <c r="K153" s="383"/>
      <c r="L153" s="401"/>
      <c r="M153" s="207"/>
    </row>
    <row r="154" spans="2:13">
      <c r="B154" s="255"/>
      <c r="C154" s="237" t="s">
        <v>274</v>
      </c>
      <c r="D154" s="199">
        <v>1.7291666666666667</v>
      </c>
      <c r="E154" s="3" t="s">
        <v>71</v>
      </c>
      <c r="F154" s="55">
        <v>3.4090277777777778</v>
      </c>
      <c r="G154" s="234">
        <v>3.4456597222222225</v>
      </c>
      <c r="H154" s="224">
        <v>1.377777777777778</v>
      </c>
      <c r="I154" s="224">
        <v>1.7388888888888889</v>
      </c>
      <c r="J154" s="199">
        <v>1.3458333333333332</v>
      </c>
      <c r="K154" s="387">
        <f>SUM(D154+G154+H154+I154+J154)</f>
        <v>9.6373263888888889</v>
      </c>
      <c r="L154" s="401"/>
      <c r="M154" s="206"/>
    </row>
    <row r="155" spans="2:13">
      <c r="B155" s="255"/>
      <c r="C155" s="263"/>
      <c r="D155" s="204"/>
      <c r="E155" s="3" t="s">
        <v>69</v>
      </c>
      <c r="F155" s="55">
        <v>2.6451388888888889</v>
      </c>
      <c r="G155" s="309"/>
      <c r="H155" s="230"/>
      <c r="I155" s="230"/>
      <c r="J155" s="204"/>
      <c r="K155" s="387"/>
      <c r="L155" s="401"/>
      <c r="M155" s="208"/>
    </row>
    <row r="156" spans="2:13">
      <c r="B156" s="255"/>
      <c r="C156" s="263"/>
      <c r="D156" s="204"/>
      <c r="E156" s="3" t="s">
        <v>70</v>
      </c>
      <c r="F156" s="55">
        <v>4.4430555555555555</v>
      </c>
      <c r="G156" s="309"/>
      <c r="H156" s="230"/>
      <c r="I156" s="230"/>
      <c r="J156" s="204"/>
      <c r="K156" s="387"/>
      <c r="L156" s="401"/>
      <c r="M156" s="208"/>
    </row>
    <row r="157" spans="2:13">
      <c r="B157" s="255"/>
      <c r="C157" s="259"/>
      <c r="D157" s="201"/>
      <c r="E157" s="3" t="s">
        <v>47</v>
      </c>
      <c r="F157" s="55">
        <v>3.2854166666666664</v>
      </c>
      <c r="G157" s="236"/>
      <c r="H157" s="225"/>
      <c r="I157" s="225"/>
      <c r="J157" s="201"/>
      <c r="K157" s="387"/>
      <c r="L157" s="401"/>
      <c r="M157" s="207"/>
    </row>
    <row r="158" spans="2:13">
      <c r="B158" s="255"/>
      <c r="C158" s="237" t="s">
        <v>275</v>
      </c>
      <c r="D158" s="199">
        <v>0.92013888888888884</v>
      </c>
      <c r="E158" s="3" t="s">
        <v>45</v>
      </c>
      <c r="F158" s="55">
        <v>1.5263888888888888</v>
      </c>
      <c r="G158" s="234">
        <v>1.2722222222222221</v>
      </c>
      <c r="H158" s="224">
        <v>0.15</v>
      </c>
      <c r="I158" s="224">
        <v>1.5777777777777777</v>
      </c>
      <c r="J158" s="199">
        <v>0.65972222222222221</v>
      </c>
      <c r="K158" s="383">
        <f>SUM(D158+G158+H158+I158+J158)</f>
        <v>4.5798611111111107</v>
      </c>
      <c r="L158" s="401"/>
      <c r="M158" s="206"/>
    </row>
    <row r="159" spans="2:13">
      <c r="B159" s="255"/>
      <c r="C159" s="263"/>
      <c r="D159" s="204"/>
      <c r="E159" s="3" t="s">
        <v>72</v>
      </c>
      <c r="F159" s="55">
        <v>1.2027777777777777</v>
      </c>
      <c r="G159" s="309"/>
      <c r="H159" s="230"/>
      <c r="I159" s="230"/>
      <c r="J159" s="204"/>
      <c r="K159" s="383"/>
      <c r="L159" s="401"/>
      <c r="M159" s="208"/>
    </row>
    <row r="160" spans="2:13">
      <c r="B160" s="255"/>
      <c r="C160" s="263"/>
      <c r="D160" s="204"/>
      <c r="E160" s="3" t="s">
        <v>70</v>
      </c>
      <c r="F160" s="55">
        <v>1.2270833333333333</v>
      </c>
      <c r="G160" s="309"/>
      <c r="H160" s="230"/>
      <c r="I160" s="230"/>
      <c r="J160" s="204"/>
      <c r="K160" s="383"/>
      <c r="L160" s="401"/>
      <c r="M160" s="208"/>
    </row>
    <row r="161" spans="2:13">
      <c r="B161" s="255"/>
      <c r="C161" s="259"/>
      <c r="D161" s="201"/>
      <c r="E161" s="3" t="s">
        <v>73</v>
      </c>
      <c r="F161" s="55">
        <v>1.132638888888889</v>
      </c>
      <c r="G161" s="236"/>
      <c r="H161" s="225"/>
      <c r="I161" s="225"/>
      <c r="J161" s="201"/>
      <c r="K161" s="383"/>
      <c r="L161" s="401"/>
      <c r="M161" s="207"/>
    </row>
    <row r="162" spans="2:13">
      <c r="B162" s="255"/>
      <c r="C162" s="237" t="s">
        <v>276</v>
      </c>
      <c r="D162" s="199">
        <v>1.6152777777777778</v>
      </c>
      <c r="E162" s="3" t="s">
        <v>74</v>
      </c>
      <c r="F162" s="55">
        <v>2.8048611111111108</v>
      </c>
      <c r="G162" s="234">
        <v>2.755555555555556</v>
      </c>
      <c r="H162" s="224">
        <v>0.19791666666666666</v>
      </c>
      <c r="I162" s="224">
        <v>0.62013888888888891</v>
      </c>
      <c r="J162" s="199">
        <v>1.5881944444444445</v>
      </c>
      <c r="K162" s="383">
        <f>SUM(D162+G162+H162+I162+J162)</f>
        <v>6.7770833333333336</v>
      </c>
      <c r="L162" s="401"/>
      <c r="M162" s="206"/>
    </row>
    <row r="163" spans="2:13">
      <c r="B163" s="255"/>
      <c r="C163" s="263"/>
      <c r="D163" s="204"/>
      <c r="E163" s="3" t="s">
        <v>75</v>
      </c>
      <c r="F163" s="55">
        <v>2.9611111111111108</v>
      </c>
      <c r="G163" s="309"/>
      <c r="H163" s="230"/>
      <c r="I163" s="230"/>
      <c r="J163" s="204"/>
      <c r="K163" s="383"/>
      <c r="L163" s="401"/>
      <c r="M163" s="208"/>
    </row>
    <row r="164" spans="2:13">
      <c r="B164" s="255"/>
      <c r="C164" s="259"/>
      <c r="D164" s="201"/>
      <c r="E164" s="3" t="s">
        <v>73</v>
      </c>
      <c r="F164" s="55">
        <v>2.5006944444444446</v>
      </c>
      <c r="G164" s="236"/>
      <c r="H164" s="225"/>
      <c r="I164" s="225"/>
      <c r="J164" s="201"/>
      <c r="K164" s="383"/>
      <c r="L164" s="401"/>
      <c r="M164" s="207"/>
    </row>
    <row r="165" spans="2:13">
      <c r="B165" s="255"/>
      <c r="C165" s="237" t="s">
        <v>277</v>
      </c>
      <c r="D165" s="199">
        <v>1.2534722222222221</v>
      </c>
      <c r="E165" s="3" t="s">
        <v>76</v>
      </c>
      <c r="F165" s="55">
        <v>2.4618055555555558</v>
      </c>
      <c r="G165" s="234">
        <v>2.1636574074074075</v>
      </c>
      <c r="H165" s="224">
        <v>0.24791666666666667</v>
      </c>
      <c r="I165" s="224">
        <v>1.9729166666666667</v>
      </c>
      <c r="J165" s="199">
        <v>1.3645833333333333</v>
      </c>
      <c r="K165" s="373">
        <f>SUM(D165+G165+H165+I165+J165)</f>
        <v>7.0025462962962957</v>
      </c>
      <c r="L165" s="401"/>
      <c r="M165" s="206"/>
    </row>
    <row r="166" spans="2:13">
      <c r="B166" s="255"/>
      <c r="C166" s="263"/>
      <c r="D166" s="204"/>
      <c r="E166" s="3" t="s">
        <v>77</v>
      </c>
      <c r="F166" s="55">
        <v>1.7388888888888889</v>
      </c>
      <c r="G166" s="309"/>
      <c r="H166" s="230"/>
      <c r="I166" s="230"/>
      <c r="J166" s="204"/>
      <c r="K166" s="374"/>
      <c r="L166" s="401"/>
      <c r="M166" s="208"/>
    </row>
    <row r="167" spans="2:13">
      <c r="B167" s="255"/>
      <c r="C167" s="259"/>
      <c r="D167" s="201"/>
      <c r="E167" s="3" t="s">
        <v>47</v>
      </c>
      <c r="F167" s="55">
        <v>2.2902777777777779</v>
      </c>
      <c r="G167" s="236"/>
      <c r="H167" s="225"/>
      <c r="I167" s="225"/>
      <c r="J167" s="201"/>
      <c r="K167" s="375"/>
      <c r="L167" s="401"/>
      <c r="M167" s="207"/>
    </row>
    <row r="168" spans="2:13">
      <c r="B168" s="255"/>
      <c r="C168" s="237" t="s">
        <v>278</v>
      </c>
      <c r="D168" s="199">
        <v>1.3618055555555555</v>
      </c>
      <c r="E168" s="3" t="s">
        <v>45</v>
      </c>
      <c r="F168" s="55">
        <v>2.9041666666666668</v>
      </c>
      <c r="G168" s="234">
        <v>2.4576388888888889</v>
      </c>
      <c r="H168" s="224">
        <v>0.70972222222222225</v>
      </c>
      <c r="I168" s="224">
        <v>2.5930555555555554</v>
      </c>
      <c r="J168" s="199">
        <v>1.0638888888888889</v>
      </c>
      <c r="K168" s="388">
        <f>SUM(D168+G168+H168+I168+J168)</f>
        <v>8.18611111111111</v>
      </c>
      <c r="L168" s="401"/>
      <c r="M168" s="206"/>
    </row>
    <row r="169" spans="2:13">
      <c r="B169" s="255"/>
      <c r="C169" s="263"/>
      <c r="D169" s="204"/>
      <c r="E169" s="3" t="s">
        <v>78</v>
      </c>
      <c r="F169" s="55">
        <v>2.4312499999999999</v>
      </c>
      <c r="G169" s="309"/>
      <c r="H169" s="230"/>
      <c r="I169" s="230"/>
      <c r="J169" s="204"/>
      <c r="K169" s="389"/>
      <c r="L169" s="401"/>
      <c r="M169" s="208"/>
    </row>
    <row r="170" spans="2:13">
      <c r="B170" s="255"/>
      <c r="C170" s="259"/>
      <c r="D170" s="201"/>
      <c r="E170" s="3" t="s">
        <v>47</v>
      </c>
      <c r="F170" s="55">
        <v>2.0375000000000001</v>
      </c>
      <c r="G170" s="236"/>
      <c r="H170" s="225"/>
      <c r="I170" s="225"/>
      <c r="J170" s="201"/>
      <c r="K170" s="378"/>
      <c r="L170" s="401"/>
      <c r="M170" s="207"/>
    </row>
    <row r="171" spans="2:13">
      <c r="B171" s="255"/>
      <c r="C171" s="237" t="s">
        <v>279</v>
      </c>
      <c r="D171" s="199">
        <v>0.9770833333333333</v>
      </c>
      <c r="E171" s="3" t="s">
        <v>35</v>
      </c>
      <c r="F171" s="55">
        <v>1.6583333333333332</v>
      </c>
      <c r="G171" s="234">
        <v>1.2586805555555556</v>
      </c>
      <c r="H171" s="224">
        <v>0.1173611111111111</v>
      </c>
      <c r="I171" s="224">
        <v>1.0041666666666667</v>
      </c>
      <c r="J171" s="199">
        <v>0.91319444444444453</v>
      </c>
      <c r="K171" s="383">
        <f>SUM(D171+G171+H171+I171+J171)</f>
        <v>4.2704861111111114</v>
      </c>
      <c r="L171" s="401"/>
      <c r="M171" s="206"/>
    </row>
    <row r="172" spans="2:13">
      <c r="B172" s="255"/>
      <c r="C172" s="259"/>
      <c r="D172" s="201"/>
      <c r="E172" s="3" t="s">
        <v>67</v>
      </c>
      <c r="F172" s="55">
        <v>0.85902777777777783</v>
      </c>
      <c r="G172" s="236"/>
      <c r="H172" s="225"/>
      <c r="I172" s="225"/>
      <c r="J172" s="201"/>
      <c r="K172" s="383"/>
      <c r="L172" s="401"/>
      <c r="M172" s="207"/>
    </row>
    <row r="173" spans="2:13">
      <c r="B173" s="255"/>
      <c r="C173" s="237" t="s">
        <v>280</v>
      </c>
      <c r="D173" s="199">
        <v>0.35972222222222222</v>
      </c>
      <c r="E173" s="3" t="s">
        <v>79</v>
      </c>
      <c r="F173" s="55">
        <v>1.5277777777777777</v>
      </c>
      <c r="G173" s="234">
        <v>1.4451388888888888</v>
      </c>
      <c r="H173" s="224">
        <v>0.14583333333333334</v>
      </c>
      <c r="I173" s="224">
        <v>0.16111111111111112</v>
      </c>
      <c r="J173" s="199">
        <v>0.68055555555555547</v>
      </c>
      <c r="K173" s="383">
        <f t="shared" ref="K173" si="23">SUM(D173+G173+H173+I173+J173)</f>
        <v>2.7923611111111106</v>
      </c>
      <c r="L173" s="401"/>
      <c r="M173" s="206"/>
    </row>
    <row r="174" spans="2:13">
      <c r="B174" s="255"/>
      <c r="C174" s="259"/>
      <c r="D174" s="201"/>
      <c r="E174" s="3" t="s">
        <v>47</v>
      </c>
      <c r="F174" s="55">
        <v>1.3625</v>
      </c>
      <c r="G174" s="236"/>
      <c r="H174" s="225"/>
      <c r="I174" s="225"/>
      <c r="J174" s="201"/>
      <c r="K174" s="383"/>
      <c r="L174" s="401"/>
      <c r="M174" s="207"/>
    </row>
    <row r="175" spans="2:13">
      <c r="B175" s="255"/>
      <c r="C175" s="237" t="s">
        <v>281</v>
      </c>
      <c r="D175" s="199">
        <v>0.48958333333333331</v>
      </c>
      <c r="E175" s="3" t="s">
        <v>35</v>
      </c>
      <c r="F175" s="55">
        <v>2.1868055555555554</v>
      </c>
      <c r="G175" s="234">
        <v>1.8833333333333335</v>
      </c>
      <c r="H175" s="224">
        <v>7.4305555555555555E-2</v>
      </c>
      <c r="I175" s="224">
        <v>0.2673611111111111</v>
      </c>
      <c r="J175" s="199">
        <v>0.76111111111111107</v>
      </c>
      <c r="K175" s="383">
        <f t="shared" ref="K175" si="24">SUM(D175+G175+H175+I175+J175)</f>
        <v>3.4756944444444446</v>
      </c>
      <c r="L175" s="401"/>
      <c r="M175" s="206"/>
    </row>
    <row r="176" spans="2:13">
      <c r="B176" s="255"/>
      <c r="C176" s="259"/>
      <c r="D176" s="201"/>
      <c r="E176" s="3" t="s">
        <v>67</v>
      </c>
      <c r="F176" s="55">
        <v>1.5805555555555555</v>
      </c>
      <c r="G176" s="236"/>
      <c r="H176" s="225"/>
      <c r="I176" s="225"/>
      <c r="J176" s="201"/>
      <c r="K176" s="383"/>
      <c r="L176" s="401"/>
      <c r="M176" s="207"/>
    </row>
    <row r="177" spans="2:13">
      <c r="B177" s="255"/>
      <c r="C177" s="237" t="s">
        <v>282</v>
      </c>
      <c r="D177" s="199">
        <v>0.70486111111111116</v>
      </c>
      <c r="E177" s="3" t="s">
        <v>35</v>
      </c>
      <c r="F177" s="55">
        <v>3.7597222222222224</v>
      </c>
      <c r="G177" s="234">
        <v>3.7843750000000003</v>
      </c>
      <c r="H177" s="224">
        <v>0.22500000000000001</v>
      </c>
      <c r="I177" s="224">
        <v>1.4958333333333333</v>
      </c>
      <c r="J177" s="199">
        <v>1.2611111111111111</v>
      </c>
      <c r="K177" s="383">
        <f t="shared" ref="K177" si="25">SUM(D177+G177+H177+I177+J177)</f>
        <v>7.4711805555555557</v>
      </c>
      <c r="L177" s="401"/>
      <c r="M177" s="206"/>
    </row>
    <row r="178" spans="2:13">
      <c r="B178" s="255"/>
      <c r="C178" s="259"/>
      <c r="D178" s="201"/>
      <c r="E178" s="3" t="s">
        <v>67</v>
      </c>
      <c r="F178" s="55">
        <v>3.8090277777777781</v>
      </c>
      <c r="G178" s="236"/>
      <c r="H178" s="225"/>
      <c r="I178" s="225"/>
      <c r="J178" s="201"/>
      <c r="K178" s="383"/>
      <c r="L178" s="401"/>
      <c r="M178" s="207"/>
    </row>
    <row r="179" spans="2:13">
      <c r="B179" s="255"/>
      <c r="C179" s="237" t="s">
        <v>283</v>
      </c>
      <c r="D179" s="199">
        <v>0.7368055555555556</v>
      </c>
      <c r="E179" s="3" t="s">
        <v>35</v>
      </c>
      <c r="F179" s="55">
        <v>2.6597222222222223</v>
      </c>
      <c r="G179" s="234">
        <v>2.8656250000000001</v>
      </c>
      <c r="H179" s="224">
        <v>0.1013888888888889</v>
      </c>
      <c r="I179" s="224">
        <v>0.38541666666666669</v>
      </c>
      <c r="J179" s="199">
        <v>1.2333333333333334</v>
      </c>
      <c r="K179" s="383">
        <f t="shared" ref="K179" si="26">SUM(D179+G179+H179+I179+J179)</f>
        <v>5.3225694444444445</v>
      </c>
      <c r="L179" s="401"/>
      <c r="M179" s="206"/>
    </row>
    <row r="180" spans="2:13">
      <c r="B180" s="255"/>
      <c r="C180" s="259"/>
      <c r="D180" s="201"/>
      <c r="E180" s="3" t="s">
        <v>39</v>
      </c>
      <c r="F180" s="55">
        <v>3.0715277777777779</v>
      </c>
      <c r="G180" s="236"/>
      <c r="H180" s="225"/>
      <c r="I180" s="225"/>
      <c r="J180" s="201"/>
      <c r="K180" s="383"/>
      <c r="L180" s="401"/>
      <c r="M180" s="207"/>
    </row>
    <row r="181" spans="2:13">
      <c r="B181" s="255"/>
      <c r="C181" s="237" t="s">
        <v>284</v>
      </c>
      <c r="D181" s="199">
        <v>1.25</v>
      </c>
      <c r="E181" s="3" t="s">
        <v>35</v>
      </c>
      <c r="F181" s="55">
        <v>2.2826388888888887</v>
      </c>
      <c r="G181" s="234">
        <v>1.8881944444444443</v>
      </c>
      <c r="H181" s="224">
        <v>0.3</v>
      </c>
      <c r="I181" s="224">
        <v>1.0326388888888889</v>
      </c>
      <c r="J181" s="202">
        <v>0.24236111111111111</v>
      </c>
      <c r="K181" s="383">
        <f>SUM(D181+G181+H181+I181+J181)</f>
        <v>4.7131944444444445</v>
      </c>
      <c r="L181" s="401"/>
      <c r="M181" s="206"/>
    </row>
    <row r="182" spans="2:13">
      <c r="B182" s="255"/>
      <c r="C182" s="259"/>
      <c r="D182" s="201"/>
      <c r="E182" s="3" t="s">
        <v>80</v>
      </c>
      <c r="F182" s="55">
        <v>1.4937500000000001</v>
      </c>
      <c r="G182" s="236"/>
      <c r="H182" s="225"/>
      <c r="I182" s="225"/>
      <c r="J182" s="203"/>
      <c r="K182" s="383"/>
      <c r="L182" s="401"/>
      <c r="M182" s="207"/>
    </row>
    <row r="183" spans="2:13">
      <c r="B183" s="255"/>
      <c r="C183" s="121" t="s">
        <v>285</v>
      </c>
      <c r="D183" s="16">
        <v>0.25347222222222221</v>
      </c>
      <c r="E183" s="3" t="s">
        <v>8</v>
      </c>
      <c r="F183" s="55" t="s">
        <v>105</v>
      </c>
      <c r="G183" s="63" t="s">
        <v>118</v>
      </c>
      <c r="H183" s="41">
        <v>1.3222222222222222</v>
      </c>
      <c r="I183" s="22">
        <v>2.1402777777777779</v>
      </c>
      <c r="J183" s="73">
        <v>1.3361111111111112</v>
      </c>
      <c r="K183" s="131">
        <f>SUM(D183+H183+I183+J183)</f>
        <v>5.0520833333333339</v>
      </c>
      <c r="L183" s="401"/>
      <c r="M183" s="123"/>
    </row>
    <row r="184" spans="2:13">
      <c r="B184" s="255"/>
      <c r="C184" s="237" t="s">
        <v>286</v>
      </c>
      <c r="D184" s="199">
        <v>0.84305555555555556</v>
      </c>
      <c r="E184" s="3" t="s">
        <v>48</v>
      </c>
      <c r="F184" s="55">
        <v>4.4229166666666666</v>
      </c>
      <c r="G184" s="234">
        <v>3.9684027777777775</v>
      </c>
      <c r="H184" s="224">
        <v>0.21944444444444444</v>
      </c>
      <c r="I184" s="224">
        <v>1.8208333333333335</v>
      </c>
      <c r="J184" s="199">
        <v>1.3263888888888888</v>
      </c>
      <c r="K184" s="387">
        <f>SUM(D184+G184+H184+I184+J184)</f>
        <v>8.1781249999999996</v>
      </c>
      <c r="L184" s="401"/>
      <c r="M184" s="206"/>
    </row>
    <row r="185" spans="2:13">
      <c r="B185" s="255"/>
      <c r="C185" s="259"/>
      <c r="D185" s="201"/>
      <c r="E185" s="3" t="s">
        <v>67</v>
      </c>
      <c r="F185" s="55">
        <v>3.5138888888888888</v>
      </c>
      <c r="G185" s="236"/>
      <c r="H185" s="225"/>
      <c r="I185" s="225"/>
      <c r="J185" s="201"/>
      <c r="K185" s="387"/>
      <c r="L185" s="401"/>
      <c r="M185" s="207"/>
    </row>
    <row r="186" spans="2:13">
      <c r="B186" s="255"/>
      <c r="C186" s="237" t="s">
        <v>287</v>
      </c>
      <c r="D186" s="199">
        <v>0.28819444444444448</v>
      </c>
      <c r="E186" s="190" t="s">
        <v>45</v>
      </c>
      <c r="F186" s="55">
        <v>1.2638888888888888</v>
      </c>
      <c r="G186" s="234">
        <v>1.2979166666666666</v>
      </c>
      <c r="H186" s="224">
        <v>7.3611111111111113E-2</v>
      </c>
      <c r="I186" s="224">
        <v>0.52638888888888891</v>
      </c>
      <c r="J186" s="199">
        <v>0.4993055555555555</v>
      </c>
      <c r="K186" s="383">
        <f t="shared" ref="K186" si="27">SUM(D186+G186+H186+I186+J186)</f>
        <v>2.6854166666666663</v>
      </c>
      <c r="L186" s="401"/>
      <c r="M186" s="206"/>
    </row>
    <row r="187" spans="2:13">
      <c r="B187" s="255"/>
      <c r="C187" s="259"/>
      <c r="D187" s="201"/>
      <c r="E187" s="190" t="s">
        <v>81</v>
      </c>
      <c r="F187" s="55">
        <v>1.3319444444444444</v>
      </c>
      <c r="G187" s="236"/>
      <c r="H187" s="225"/>
      <c r="I187" s="225"/>
      <c r="J187" s="201"/>
      <c r="K187" s="383"/>
      <c r="L187" s="401"/>
      <c r="M187" s="207"/>
    </row>
    <row r="188" spans="2:13">
      <c r="B188" s="255"/>
      <c r="C188" s="237" t="s">
        <v>288</v>
      </c>
      <c r="D188" s="199">
        <v>0.48333333333333334</v>
      </c>
      <c r="E188" s="17" t="s">
        <v>136</v>
      </c>
      <c r="F188" s="18">
        <v>0.67152777777777783</v>
      </c>
      <c r="G188" s="234">
        <v>1.5</v>
      </c>
      <c r="H188" s="224">
        <v>5.2083333333333336E-2</v>
      </c>
      <c r="I188" s="224">
        <v>1.5756944444444445</v>
      </c>
      <c r="J188" s="199">
        <v>0.30763888888888891</v>
      </c>
      <c r="K188" s="383">
        <f t="shared" ref="K188" si="28">SUM(D188+G188+H188+I188+J188)</f>
        <v>3.9187500000000006</v>
      </c>
      <c r="L188" s="401"/>
      <c r="M188" s="206" t="s">
        <v>289</v>
      </c>
    </row>
    <row r="189" spans="2:13">
      <c r="B189" s="255"/>
      <c r="C189" s="259"/>
      <c r="D189" s="201"/>
      <c r="E189" s="17" t="s">
        <v>140</v>
      </c>
      <c r="F189" s="42">
        <v>0.82847222222222217</v>
      </c>
      <c r="G189" s="236"/>
      <c r="H189" s="225"/>
      <c r="I189" s="225"/>
      <c r="J189" s="201"/>
      <c r="K189" s="383"/>
      <c r="L189" s="401"/>
      <c r="M189" s="207"/>
    </row>
    <row r="190" spans="2:13">
      <c r="B190" s="255"/>
      <c r="C190" s="172" t="s">
        <v>431</v>
      </c>
      <c r="D190" s="16">
        <v>1.9541666666666666</v>
      </c>
      <c r="E190" s="190" t="s">
        <v>8</v>
      </c>
      <c r="F190" s="14" t="s">
        <v>105</v>
      </c>
      <c r="G190" s="194" t="s">
        <v>118</v>
      </c>
      <c r="H190" s="22" t="s">
        <v>149</v>
      </c>
      <c r="I190" s="22">
        <v>0.44305555555555554</v>
      </c>
      <c r="J190" s="73">
        <v>1.0777777777777777</v>
      </c>
      <c r="K190" s="131">
        <f>SUM(D190+I190+J190)</f>
        <v>3.4749999999999996</v>
      </c>
      <c r="L190" s="401"/>
      <c r="M190" s="123"/>
    </row>
    <row r="191" spans="2:13">
      <c r="B191" s="255"/>
      <c r="C191" s="166" t="s">
        <v>395</v>
      </c>
      <c r="D191" s="16">
        <v>0.7597222222222223</v>
      </c>
      <c r="E191" s="3" t="s">
        <v>8</v>
      </c>
      <c r="F191" s="14" t="s">
        <v>105</v>
      </c>
      <c r="G191" s="66" t="s">
        <v>118</v>
      </c>
      <c r="H191" s="41">
        <v>1.5631944444444443</v>
      </c>
      <c r="I191" s="22">
        <v>2.2062500000000003</v>
      </c>
      <c r="J191" s="168">
        <v>1.7444444444444445</v>
      </c>
      <c r="K191" s="131">
        <f>SUM(D191+H191+I191+J191)</f>
        <v>6.2736111111111112</v>
      </c>
      <c r="L191" s="401"/>
      <c r="M191" s="167" t="s">
        <v>396</v>
      </c>
    </row>
    <row r="192" spans="2:13">
      <c r="B192" s="255"/>
      <c r="C192" s="237" t="s">
        <v>290</v>
      </c>
      <c r="D192" s="199">
        <v>1.7958333333333334</v>
      </c>
      <c r="E192" s="17" t="s">
        <v>141</v>
      </c>
      <c r="F192" s="42">
        <v>0.63611111111111118</v>
      </c>
      <c r="G192" s="301">
        <v>0.5493055555555556</v>
      </c>
      <c r="H192" s="277">
        <v>6.9444444444444434E-2</v>
      </c>
      <c r="I192" s="224">
        <v>0.76874999999999993</v>
      </c>
      <c r="J192" s="199">
        <v>1.3159722222222221</v>
      </c>
      <c r="K192" s="383">
        <f>SUM(D192+G192+H192+I192+J192)</f>
        <v>4.4993055555555559</v>
      </c>
      <c r="L192" s="401"/>
      <c r="M192" s="206"/>
    </row>
    <row r="193" spans="2:13">
      <c r="B193" s="255"/>
      <c r="C193" s="259"/>
      <c r="D193" s="201"/>
      <c r="E193" s="17" t="s">
        <v>140</v>
      </c>
      <c r="F193" s="42">
        <v>0.46249999999999997</v>
      </c>
      <c r="G193" s="302"/>
      <c r="H193" s="278"/>
      <c r="I193" s="225"/>
      <c r="J193" s="201"/>
      <c r="K193" s="383"/>
      <c r="L193" s="401"/>
      <c r="M193" s="207"/>
    </row>
    <row r="194" spans="2:13">
      <c r="B194" s="255"/>
      <c r="C194" s="237" t="s">
        <v>291</v>
      </c>
      <c r="D194" s="199">
        <v>0.94791666666666663</v>
      </c>
      <c r="E194" s="17" t="s">
        <v>142</v>
      </c>
      <c r="F194" s="42">
        <v>1.0277777777777779</v>
      </c>
      <c r="G194" s="301">
        <v>0.91180555555555554</v>
      </c>
      <c r="H194" s="224">
        <v>6.1111111111111116E-2</v>
      </c>
      <c r="I194" s="224">
        <v>0.17777777777777778</v>
      </c>
      <c r="J194" s="199">
        <v>1.5798611111111109</v>
      </c>
      <c r="K194" s="383">
        <f t="shared" ref="K194" si="29">SUM(D194+G194+H194+I194+J194)</f>
        <v>3.6784722222222221</v>
      </c>
      <c r="L194" s="401"/>
      <c r="M194" s="206"/>
    </row>
    <row r="195" spans="2:13">
      <c r="B195" s="255"/>
      <c r="C195" s="259"/>
      <c r="D195" s="201"/>
      <c r="E195" s="17" t="s">
        <v>143</v>
      </c>
      <c r="F195" s="42">
        <v>0.79652777777777783</v>
      </c>
      <c r="G195" s="302"/>
      <c r="H195" s="225"/>
      <c r="I195" s="225"/>
      <c r="J195" s="201"/>
      <c r="K195" s="383"/>
      <c r="L195" s="401"/>
      <c r="M195" s="207"/>
    </row>
    <row r="196" spans="2:13">
      <c r="B196" s="255"/>
      <c r="C196" s="237" t="s">
        <v>292</v>
      </c>
      <c r="D196" s="199">
        <v>0.60486111111111118</v>
      </c>
      <c r="E196" s="3" t="s">
        <v>35</v>
      </c>
      <c r="F196" s="14">
        <v>1.7326388888888891</v>
      </c>
      <c r="G196" s="301">
        <v>1.9638888888888888</v>
      </c>
      <c r="H196" s="224">
        <v>7.3611111111111113E-2</v>
      </c>
      <c r="I196" s="224">
        <v>0.48472222222222222</v>
      </c>
      <c r="J196" s="199">
        <v>0.44722222222222219</v>
      </c>
      <c r="K196" s="383">
        <f>SUM(D196+G196+H196+I196+J196)</f>
        <v>3.5743055555555552</v>
      </c>
      <c r="L196" s="401"/>
      <c r="M196" s="206"/>
    </row>
    <row r="197" spans="2:13">
      <c r="B197" s="255"/>
      <c r="C197" s="259"/>
      <c r="D197" s="201"/>
      <c r="E197" s="3" t="s">
        <v>67</v>
      </c>
      <c r="F197" s="14">
        <v>2.1958333333333333</v>
      </c>
      <c r="G197" s="302"/>
      <c r="H197" s="225"/>
      <c r="I197" s="225"/>
      <c r="J197" s="201"/>
      <c r="K197" s="383"/>
      <c r="L197" s="401"/>
      <c r="M197" s="207"/>
    </row>
    <row r="198" spans="2:13">
      <c r="B198" s="255"/>
      <c r="C198" s="121" t="s">
        <v>293</v>
      </c>
      <c r="D198" s="16">
        <v>1.4458333333333335</v>
      </c>
      <c r="E198" s="3" t="s">
        <v>8</v>
      </c>
      <c r="F198" s="14" t="s">
        <v>105</v>
      </c>
      <c r="G198" s="66" t="s">
        <v>118</v>
      </c>
      <c r="H198" s="96">
        <v>0.31805555555555554</v>
      </c>
      <c r="I198" s="22">
        <v>1.3277777777777777</v>
      </c>
      <c r="J198" s="73">
        <v>1.0055555555555555</v>
      </c>
      <c r="K198" s="131">
        <f>SUM(D198+H198+I198+J198)</f>
        <v>4.0972222222222223</v>
      </c>
      <c r="L198" s="401"/>
      <c r="M198" s="123"/>
    </row>
    <row r="199" spans="2:13">
      <c r="B199" s="255"/>
      <c r="C199" s="121" t="s">
        <v>294</v>
      </c>
      <c r="D199" s="16">
        <v>1.6333333333333335</v>
      </c>
      <c r="E199" s="3" t="s">
        <v>8</v>
      </c>
      <c r="F199" s="14" t="s">
        <v>105</v>
      </c>
      <c r="G199" s="66" t="s">
        <v>118</v>
      </c>
      <c r="H199" s="22">
        <v>5.5555555555555552E-2</v>
      </c>
      <c r="I199" s="22">
        <v>0.9784722222222223</v>
      </c>
      <c r="J199" s="73">
        <v>1.0048611111111112</v>
      </c>
      <c r="K199" s="131">
        <f t="shared" ref="K199:K207" si="30">SUM(D199+H199+I199+J199)</f>
        <v>3.6722222222222225</v>
      </c>
      <c r="L199" s="401"/>
      <c r="M199" s="123"/>
    </row>
    <row r="200" spans="2:13">
      <c r="B200" s="255"/>
      <c r="C200" s="121" t="s">
        <v>295</v>
      </c>
      <c r="D200" s="16">
        <v>2.4250000000000003</v>
      </c>
      <c r="E200" s="3" t="s">
        <v>8</v>
      </c>
      <c r="F200" s="14" t="s">
        <v>105</v>
      </c>
      <c r="G200" s="66" t="s">
        <v>118</v>
      </c>
      <c r="H200" s="22" t="s">
        <v>149</v>
      </c>
      <c r="I200" s="22">
        <v>0.53680555555555554</v>
      </c>
      <c r="J200" s="73">
        <v>1.3097222222222222</v>
      </c>
      <c r="K200" s="131">
        <f>SUM(D200+I200+J200)</f>
        <v>4.271527777777778</v>
      </c>
      <c r="L200" s="401"/>
      <c r="M200" s="123"/>
    </row>
    <row r="201" spans="2:13">
      <c r="B201" s="255"/>
      <c r="C201" s="121" t="s">
        <v>296</v>
      </c>
      <c r="D201" s="16">
        <v>0.55694444444444446</v>
      </c>
      <c r="E201" s="3" t="s">
        <v>8</v>
      </c>
      <c r="F201" s="14" t="s">
        <v>105</v>
      </c>
      <c r="G201" s="66" t="s">
        <v>118</v>
      </c>
      <c r="H201" s="41">
        <v>0.51874999999999993</v>
      </c>
      <c r="I201" s="22">
        <v>1.5576388888888888</v>
      </c>
      <c r="J201" s="73">
        <v>0.64930555555555558</v>
      </c>
      <c r="K201" s="131">
        <f t="shared" si="30"/>
        <v>3.2826388888888882</v>
      </c>
      <c r="L201" s="401"/>
      <c r="M201" s="123"/>
    </row>
    <row r="202" spans="2:13">
      <c r="B202" s="255"/>
      <c r="C202" s="172" t="s">
        <v>435</v>
      </c>
      <c r="D202" s="26">
        <v>1.0625</v>
      </c>
      <c r="E202" s="3" t="s">
        <v>8</v>
      </c>
      <c r="F202" s="14" t="s">
        <v>105</v>
      </c>
      <c r="G202" s="66" t="s">
        <v>118</v>
      </c>
      <c r="H202" s="22" t="s">
        <v>149</v>
      </c>
      <c r="I202" s="22">
        <v>1.3590277777777777</v>
      </c>
      <c r="J202" s="168">
        <v>1.1104166666666666</v>
      </c>
      <c r="K202" s="151">
        <f>SUM(D202+I202+J202)</f>
        <v>3.5319444444444441</v>
      </c>
      <c r="L202" s="401"/>
      <c r="M202" s="171" t="s">
        <v>418</v>
      </c>
    </row>
    <row r="203" spans="2:13">
      <c r="B203" s="255"/>
      <c r="C203" s="172" t="s">
        <v>436</v>
      </c>
      <c r="D203" s="16">
        <v>0.25347222222222221</v>
      </c>
      <c r="E203" s="3" t="s">
        <v>8</v>
      </c>
      <c r="F203" s="14" t="s">
        <v>105</v>
      </c>
      <c r="G203" s="66" t="s">
        <v>118</v>
      </c>
      <c r="H203" s="41">
        <v>1.0534722222222224</v>
      </c>
      <c r="I203" s="22">
        <v>2.745138888888889</v>
      </c>
      <c r="J203" s="73">
        <v>1.3236111111111111</v>
      </c>
      <c r="K203" s="131">
        <f t="shared" si="30"/>
        <v>5.375694444444445</v>
      </c>
      <c r="L203" s="401"/>
      <c r="M203" s="123"/>
    </row>
    <row r="204" spans="2:13">
      <c r="B204" s="255"/>
      <c r="C204" s="121" t="s">
        <v>297</v>
      </c>
      <c r="D204" s="16">
        <v>0.9</v>
      </c>
      <c r="E204" s="3" t="s">
        <v>8</v>
      </c>
      <c r="F204" s="14" t="s">
        <v>105</v>
      </c>
      <c r="G204" s="66" t="s">
        <v>118</v>
      </c>
      <c r="H204" s="41">
        <v>0.92847222222222225</v>
      </c>
      <c r="I204" s="22">
        <v>1.9548611111111109</v>
      </c>
      <c r="J204" s="73">
        <v>1.403472222222222</v>
      </c>
      <c r="K204" s="131">
        <f t="shared" si="30"/>
        <v>5.186805555555555</v>
      </c>
      <c r="L204" s="401"/>
      <c r="M204" s="123"/>
    </row>
    <row r="205" spans="2:13">
      <c r="B205" s="255"/>
      <c r="C205" s="121" t="s">
        <v>298</v>
      </c>
      <c r="D205" s="16">
        <v>1.7166666666666668</v>
      </c>
      <c r="E205" s="3" t="s">
        <v>8</v>
      </c>
      <c r="F205" s="14" t="s">
        <v>105</v>
      </c>
      <c r="G205" s="66" t="s">
        <v>118</v>
      </c>
      <c r="H205" s="41">
        <v>0.42569444444444443</v>
      </c>
      <c r="I205" s="22">
        <v>0.60833333333333328</v>
      </c>
      <c r="J205" s="73">
        <v>0.8340277777777777</v>
      </c>
      <c r="K205" s="131">
        <f t="shared" si="30"/>
        <v>3.5847222222222221</v>
      </c>
      <c r="L205" s="401"/>
      <c r="M205" s="123"/>
    </row>
    <row r="206" spans="2:13">
      <c r="B206" s="255"/>
      <c r="C206" s="172" t="s">
        <v>432</v>
      </c>
      <c r="D206" s="16">
        <v>1.1763888888888889</v>
      </c>
      <c r="E206" s="3" t="s">
        <v>8</v>
      </c>
      <c r="F206" s="14" t="s">
        <v>105</v>
      </c>
      <c r="G206" s="66" t="s">
        <v>118</v>
      </c>
      <c r="H206" s="22" t="s">
        <v>149</v>
      </c>
      <c r="I206" s="22">
        <v>0.32013888888888892</v>
      </c>
      <c r="J206" s="73">
        <v>1.1888888888888889</v>
      </c>
      <c r="K206" s="131">
        <f>SUM(D206+I206+J206)</f>
        <v>2.6854166666666668</v>
      </c>
      <c r="L206" s="401"/>
      <c r="M206" s="123"/>
    </row>
    <row r="207" spans="2:13" ht="17.25" thickBot="1">
      <c r="B207" s="256"/>
      <c r="C207" s="95" t="s">
        <v>299</v>
      </c>
      <c r="D207" s="25">
        <v>1.5840277777777778</v>
      </c>
      <c r="E207" s="5" t="s">
        <v>8</v>
      </c>
      <c r="F207" s="4" t="s">
        <v>105</v>
      </c>
      <c r="G207" s="64" t="s">
        <v>118</v>
      </c>
      <c r="H207" s="72">
        <v>1.1805555555555555E-2</v>
      </c>
      <c r="I207" s="72">
        <v>0.75347222222222221</v>
      </c>
      <c r="J207" s="76">
        <v>0.96180555555555547</v>
      </c>
      <c r="K207" s="130">
        <f t="shared" si="30"/>
        <v>3.3111111111111109</v>
      </c>
      <c r="L207" s="402"/>
      <c r="M207" s="125"/>
    </row>
    <row r="208" spans="2:13">
      <c r="B208" s="255" t="s">
        <v>157</v>
      </c>
      <c r="C208" s="279" t="s">
        <v>194</v>
      </c>
      <c r="D208" s="205">
        <v>0.67569444444444438</v>
      </c>
      <c r="E208" s="7" t="s">
        <v>64</v>
      </c>
      <c r="F208" s="57">
        <v>2.8895833333333329</v>
      </c>
      <c r="G208" s="310">
        <v>2.556597222222222</v>
      </c>
      <c r="H208" s="316">
        <v>4.3750000000000004E-2</v>
      </c>
      <c r="I208" s="342">
        <v>1.5805555555555555</v>
      </c>
      <c r="J208" s="210">
        <v>1.4541666666666666</v>
      </c>
      <c r="K208" s="376">
        <f>SUM(D208+G208+H208+I208+J208)</f>
        <v>6.3107638888888884</v>
      </c>
      <c r="L208" s="403">
        <f>AVERAGE(K208:K229)</f>
        <v>4.4603973765432094</v>
      </c>
      <c r="M208" s="349" t="s">
        <v>207</v>
      </c>
    </row>
    <row r="209" spans="2:13">
      <c r="B209" s="255"/>
      <c r="C209" s="259"/>
      <c r="D209" s="201"/>
      <c r="E209" s="3" t="s">
        <v>83</v>
      </c>
      <c r="F209" s="55">
        <v>2.223611111111111</v>
      </c>
      <c r="G209" s="236"/>
      <c r="H209" s="317"/>
      <c r="I209" s="343"/>
      <c r="J209" s="209"/>
      <c r="K209" s="375"/>
      <c r="L209" s="401"/>
      <c r="M209" s="350"/>
    </row>
    <row r="210" spans="2:13">
      <c r="B210" s="255"/>
      <c r="C210" s="237" t="s">
        <v>195</v>
      </c>
      <c r="D210" s="199">
        <v>1.01875</v>
      </c>
      <c r="E210" s="3" t="s">
        <v>75</v>
      </c>
      <c r="F210" s="55">
        <v>1.8479166666666667</v>
      </c>
      <c r="G210" s="234">
        <v>1.6361111111111111</v>
      </c>
      <c r="H210" s="317">
        <v>0.10347222222222223</v>
      </c>
      <c r="I210" s="343">
        <v>1.0243055555555556</v>
      </c>
      <c r="J210" s="209">
        <v>0.44444444444444442</v>
      </c>
      <c r="K210" s="373">
        <f>SUM(D210+G210+H210+I210+J210)</f>
        <v>4.2270833333333337</v>
      </c>
      <c r="L210" s="401"/>
      <c r="M210" s="206"/>
    </row>
    <row r="211" spans="2:13">
      <c r="B211" s="255"/>
      <c r="C211" s="263"/>
      <c r="D211" s="204"/>
      <c r="E211" s="3" t="s">
        <v>84</v>
      </c>
      <c r="F211" s="55">
        <v>1.6055555555555554</v>
      </c>
      <c r="G211" s="309"/>
      <c r="H211" s="317"/>
      <c r="I211" s="343"/>
      <c r="J211" s="209"/>
      <c r="K211" s="374"/>
      <c r="L211" s="401"/>
      <c r="M211" s="208"/>
    </row>
    <row r="212" spans="2:13">
      <c r="B212" s="255"/>
      <c r="C212" s="259"/>
      <c r="D212" s="201"/>
      <c r="E212" s="3" t="s">
        <v>85</v>
      </c>
      <c r="F212" s="55">
        <v>1.4548611111111109</v>
      </c>
      <c r="G212" s="236"/>
      <c r="H212" s="317"/>
      <c r="I212" s="343"/>
      <c r="J212" s="209"/>
      <c r="K212" s="375"/>
      <c r="L212" s="401"/>
      <c r="M212" s="207"/>
    </row>
    <row r="213" spans="2:13">
      <c r="B213" s="255"/>
      <c r="C213" s="237" t="s">
        <v>196</v>
      </c>
      <c r="D213" s="199">
        <v>0.43124999999999997</v>
      </c>
      <c r="E213" s="3" t="s">
        <v>86</v>
      </c>
      <c r="F213" s="55">
        <v>2.2895833333333333</v>
      </c>
      <c r="G213" s="234">
        <v>2.0034722222222223</v>
      </c>
      <c r="H213" s="317">
        <v>0.13263888888888889</v>
      </c>
      <c r="I213" s="343">
        <v>0.23263888888888887</v>
      </c>
      <c r="J213" s="209">
        <v>0.93402777777777779</v>
      </c>
      <c r="K213" s="373">
        <f>SUM(D213+G213+H213+I213+J213)</f>
        <v>3.7340277777777775</v>
      </c>
      <c r="L213" s="401"/>
      <c r="M213" s="206"/>
    </row>
    <row r="214" spans="2:13">
      <c r="B214" s="255"/>
      <c r="C214" s="259"/>
      <c r="D214" s="201"/>
      <c r="E214" s="3" t="s">
        <v>67</v>
      </c>
      <c r="F214" s="55">
        <v>1.7173611111111111</v>
      </c>
      <c r="G214" s="236"/>
      <c r="H214" s="317"/>
      <c r="I214" s="343"/>
      <c r="J214" s="209"/>
      <c r="K214" s="375"/>
      <c r="L214" s="401"/>
      <c r="M214" s="207"/>
    </row>
    <row r="215" spans="2:13">
      <c r="B215" s="255"/>
      <c r="C215" s="121" t="s">
        <v>210</v>
      </c>
      <c r="D215" s="16">
        <v>0.95694444444444438</v>
      </c>
      <c r="E215" s="3" t="s">
        <v>8</v>
      </c>
      <c r="F215" s="55" t="s">
        <v>105</v>
      </c>
      <c r="G215" s="71" t="s">
        <v>118</v>
      </c>
      <c r="H215" s="41">
        <v>1.4701388888888889</v>
      </c>
      <c r="I215" s="73">
        <v>1.2986111111111112</v>
      </c>
      <c r="J215" s="104">
        <v>0.67291666666666661</v>
      </c>
      <c r="K215" s="131">
        <f>SUM(D215+H215+I215+J215)</f>
        <v>4.3986111111111104</v>
      </c>
      <c r="L215" s="401"/>
      <c r="M215" s="126"/>
    </row>
    <row r="216" spans="2:13">
      <c r="B216" s="255"/>
      <c r="C216" s="121" t="s">
        <v>197</v>
      </c>
      <c r="D216" s="16">
        <v>0.65833333333333333</v>
      </c>
      <c r="E216" s="3" t="s">
        <v>8</v>
      </c>
      <c r="F216" s="55" t="s">
        <v>105</v>
      </c>
      <c r="G216" s="71" t="s">
        <v>118</v>
      </c>
      <c r="H216" s="41">
        <v>0.66111111111111109</v>
      </c>
      <c r="I216" s="73">
        <v>1.3659722222222221</v>
      </c>
      <c r="J216" s="104">
        <v>1.1381944444444445</v>
      </c>
      <c r="K216" s="131">
        <f t="shared" ref="K216:K227" si="31">SUM(D216+H216+I216+J216)</f>
        <v>3.8236111111111111</v>
      </c>
      <c r="L216" s="401"/>
      <c r="M216" s="126"/>
    </row>
    <row r="217" spans="2:13">
      <c r="B217" s="255"/>
      <c r="C217" s="172" t="s">
        <v>426</v>
      </c>
      <c r="D217" s="16">
        <v>2.1395833333333334</v>
      </c>
      <c r="E217" s="3" t="s">
        <v>8</v>
      </c>
      <c r="F217" s="55" t="s">
        <v>105</v>
      </c>
      <c r="G217" s="71" t="s">
        <v>118</v>
      </c>
      <c r="H217" s="79" t="s">
        <v>164</v>
      </c>
      <c r="I217" s="73">
        <v>2.8576388888888888</v>
      </c>
      <c r="J217" s="104">
        <v>1.5993055555555555</v>
      </c>
      <c r="K217" s="131">
        <f>SUM(D217+I217+J217)</f>
        <v>6.5965277777777773</v>
      </c>
      <c r="L217" s="401"/>
      <c r="M217" s="126"/>
    </row>
    <row r="218" spans="2:13">
      <c r="B218" s="255"/>
      <c r="C218" s="121" t="s">
        <v>198</v>
      </c>
      <c r="D218" s="16">
        <v>2.7298611111111111</v>
      </c>
      <c r="E218" s="3" t="s">
        <v>8</v>
      </c>
      <c r="F218" s="55" t="s">
        <v>105</v>
      </c>
      <c r="G218" s="71" t="s">
        <v>118</v>
      </c>
      <c r="H218" s="41">
        <v>0.3430555555555555</v>
      </c>
      <c r="I218" s="73">
        <v>2.0868055555555558</v>
      </c>
      <c r="J218" s="104">
        <v>1.2159722222222222</v>
      </c>
      <c r="K218" s="131">
        <f t="shared" si="31"/>
        <v>6.375694444444445</v>
      </c>
      <c r="L218" s="401"/>
      <c r="M218" s="126"/>
    </row>
    <row r="219" spans="2:13">
      <c r="B219" s="255"/>
      <c r="C219" s="121" t="s">
        <v>199</v>
      </c>
      <c r="D219" s="16">
        <v>2.7840277777777778</v>
      </c>
      <c r="E219" s="3" t="s">
        <v>8</v>
      </c>
      <c r="F219" s="55" t="s">
        <v>105</v>
      </c>
      <c r="G219" s="71" t="s">
        <v>118</v>
      </c>
      <c r="H219" s="41">
        <v>0.54513888888888895</v>
      </c>
      <c r="I219" s="73">
        <v>1.3166666666666667</v>
      </c>
      <c r="J219" s="104">
        <v>1.007638888888889</v>
      </c>
      <c r="K219" s="131">
        <f t="shared" si="31"/>
        <v>5.6534722222222218</v>
      </c>
      <c r="L219" s="401"/>
      <c r="M219" s="123"/>
    </row>
    <row r="220" spans="2:13">
      <c r="B220" s="255"/>
      <c r="C220" s="121" t="s">
        <v>200</v>
      </c>
      <c r="D220" s="16">
        <v>1.175</v>
      </c>
      <c r="E220" s="3" t="s">
        <v>8</v>
      </c>
      <c r="F220" s="55" t="s">
        <v>105</v>
      </c>
      <c r="G220" s="71" t="s">
        <v>118</v>
      </c>
      <c r="H220" s="41">
        <v>0.8930555555555556</v>
      </c>
      <c r="I220" s="73">
        <v>1.7395833333333333</v>
      </c>
      <c r="J220" s="104">
        <v>1.2347222222222223</v>
      </c>
      <c r="K220" s="131">
        <f t="shared" si="31"/>
        <v>5.0423611111111111</v>
      </c>
      <c r="L220" s="401"/>
      <c r="M220" s="123"/>
    </row>
    <row r="221" spans="2:13">
      <c r="B221" s="255"/>
      <c r="C221" s="121" t="s">
        <v>201</v>
      </c>
      <c r="D221" s="16">
        <v>1.590972222222222</v>
      </c>
      <c r="E221" s="3" t="s">
        <v>8</v>
      </c>
      <c r="F221" s="55" t="s">
        <v>105</v>
      </c>
      <c r="G221" s="71" t="s">
        <v>118</v>
      </c>
      <c r="H221" s="41">
        <v>0.21944444444444444</v>
      </c>
      <c r="I221" s="73">
        <v>1.054861111111111</v>
      </c>
      <c r="J221" s="104">
        <v>0.6972222222222223</v>
      </c>
      <c r="K221" s="131">
        <f t="shared" si="31"/>
        <v>3.5624999999999996</v>
      </c>
      <c r="L221" s="401"/>
      <c r="M221" s="123"/>
    </row>
    <row r="222" spans="2:13">
      <c r="B222" s="255"/>
      <c r="C222" s="172" t="s">
        <v>433</v>
      </c>
      <c r="D222" s="16">
        <v>1.7305555555555554</v>
      </c>
      <c r="E222" s="3" t="s">
        <v>8</v>
      </c>
      <c r="F222" s="55" t="s">
        <v>105</v>
      </c>
      <c r="G222" s="71" t="s">
        <v>118</v>
      </c>
      <c r="H222" s="41">
        <v>0.48958333333333331</v>
      </c>
      <c r="I222" s="73">
        <v>1.8208333333333335</v>
      </c>
      <c r="J222" s="181">
        <v>0.77777777777777779</v>
      </c>
      <c r="K222" s="131">
        <f>SUM(D222+H222+I222+J222)</f>
        <v>4.8187499999999996</v>
      </c>
      <c r="L222" s="401"/>
      <c r="M222" s="127"/>
    </row>
    <row r="223" spans="2:13">
      <c r="B223" s="255"/>
      <c r="C223" s="121" t="s">
        <v>202</v>
      </c>
      <c r="D223" s="16">
        <v>0.9555555555555556</v>
      </c>
      <c r="E223" s="3" t="s">
        <v>8</v>
      </c>
      <c r="F223" s="55" t="s">
        <v>105</v>
      </c>
      <c r="G223" s="71" t="s">
        <v>118</v>
      </c>
      <c r="H223" s="41">
        <v>0.33749999999999997</v>
      </c>
      <c r="I223" s="73">
        <v>1.1444444444444444</v>
      </c>
      <c r="J223" s="181">
        <v>1.2479166666666666</v>
      </c>
      <c r="K223" s="131">
        <f>SUM(D223+H223+I223+J223)</f>
        <v>3.6854166666666668</v>
      </c>
      <c r="L223" s="401"/>
      <c r="M223" s="123"/>
    </row>
    <row r="224" spans="2:13">
      <c r="B224" s="255"/>
      <c r="C224" s="121" t="s">
        <v>203</v>
      </c>
      <c r="D224" s="16">
        <v>1.6618055555555555</v>
      </c>
      <c r="E224" s="3" t="s">
        <v>8</v>
      </c>
      <c r="F224" s="55" t="s">
        <v>105</v>
      </c>
      <c r="G224" s="71" t="s">
        <v>118</v>
      </c>
      <c r="H224" s="41">
        <v>0.21180555555555555</v>
      </c>
      <c r="I224" s="73">
        <v>1.2152777777777779</v>
      </c>
      <c r="J224" s="104">
        <v>0.94513888888888886</v>
      </c>
      <c r="K224" s="131">
        <f t="shared" si="31"/>
        <v>4.0340277777777782</v>
      </c>
      <c r="L224" s="401"/>
      <c r="M224" s="128" t="s">
        <v>204</v>
      </c>
    </row>
    <row r="225" spans="2:13">
      <c r="B225" s="255"/>
      <c r="C225" s="121" t="s">
        <v>205</v>
      </c>
      <c r="D225" s="16">
        <v>1.1645833333333333</v>
      </c>
      <c r="E225" s="3" t="s">
        <v>8</v>
      </c>
      <c r="F225" s="55" t="s">
        <v>105</v>
      </c>
      <c r="G225" s="71" t="s">
        <v>118</v>
      </c>
      <c r="H225" s="41">
        <v>1.0486111111111112</v>
      </c>
      <c r="I225" s="73">
        <v>1.3069444444444445</v>
      </c>
      <c r="J225" s="104">
        <v>0.76388888888888884</v>
      </c>
      <c r="K225" s="131">
        <f t="shared" si="31"/>
        <v>4.2840277777777782</v>
      </c>
      <c r="L225" s="401"/>
      <c r="M225" s="129" t="s">
        <v>206</v>
      </c>
    </row>
    <row r="226" spans="2:13">
      <c r="B226" s="255"/>
      <c r="C226" s="172" t="s">
        <v>427</v>
      </c>
      <c r="D226" s="16">
        <v>1.9819444444444445</v>
      </c>
      <c r="E226" s="3" t="s">
        <v>8</v>
      </c>
      <c r="F226" s="55" t="s">
        <v>105</v>
      </c>
      <c r="G226" s="71" t="s">
        <v>118</v>
      </c>
      <c r="H226" s="79" t="s">
        <v>164</v>
      </c>
      <c r="I226" s="73">
        <v>0.92013888888888884</v>
      </c>
      <c r="J226" s="104">
        <v>0.67499999999999993</v>
      </c>
      <c r="K226" s="131">
        <f>SUM(D226+I226+J226)</f>
        <v>3.5770833333333334</v>
      </c>
      <c r="L226" s="401"/>
      <c r="M226" s="123"/>
    </row>
    <row r="227" spans="2:13">
      <c r="B227" s="255"/>
      <c r="C227" s="121" t="s">
        <v>208</v>
      </c>
      <c r="D227" s="16">
        <v>1.5083333333333335</v>
      </c>
      <c r="E227" s="3" t="s">
        <v>8</v>
      </c>
      <c r="F227" s="55" t="s">
        <v>105</v>
      </c>
      <c r="G227" s="71" t="s">
        <v>118</v>
      </c>
      <c r="H227" s="41">
        <v>0.12569444444444444</v>
      </c>
      <c r="I227" s="73">
        <v>0.83124999999999993</v>
      </c>
      <c r="J227" s="104">
        <v>0.99861111111111101</v>
      </c>
      <c r="K227" s="131">
        <f t="shared" si="31"/>
        <v>3.4638888888888886</v>
      </c>
      <c r="L227" s="401"/>
      <c r="M227" s="123"/>
    </row>
    <row r="228" spans="2:13">
      <c r="B228" s="255"/>
      <c r="C228" s="172" t="s">
        <v>428</v>
      </c>
      <c r="D228" s="16">
        <v>1.2097222222222224</v>
      </c>
      <c r="E228" s="3" t="s">
        <v>8</v>
      </c>
      <c r="F228" s="55" t="s">
        <v>105</v>
      </c>
      <c r="G228" s="71" t="s">
        <v>118</v>
      </c>
      <c r="H228" s="79" t="s">
        <v>164</v>
      </c>
      <c r="I228" s="73">
        <v>1.6166666666666665</v>
      </c>
      <c r="J228" s="104">
        <v>1.2013888888888888</v>
      </c>
      <c r="K228" s="131">
        <f>SUM(D228+I228+J228)</f>
        <v>4.0277777777777777</v>
      </c>
      <c r="L228" s="401"/>
      <c r="M228" s="123"/>
    </row>
    <row r="229" spans="2:13" ht="17.25" thickBot="1">
      <c r="B229" s="256"/>
      <c r="C229" s="95" t="s">
        <v>209</v>
      </c>
      <c r="D229" s="25">
        <v>0.72222222222222221</v>
      </c>
      <c r="E229" s="5" t="s">
        <v>8</v>
      </c>
      <c r="F229" s="56" t="s">
        <v>105</v>
      </c>
      <c r="G229" s="65" t="s">
        <v>118</v>
      </c>
      <c r="H229" s="49">
        <v>0.29652777777777778</v>
      </c>
      <c r="I229" s="75">
        <v>0.8847222222222223</v>
      </c>
      <c r="J229" s="105">
        <v>0.7680555555555556</v>
      </c>
      <c r="K229" s="131">
        <f>SUM(D229+H229+I229+J229)</f>
        <v>2.6715277777777779</v>
      </c>
      <c r="L229" s="402"/>
      <c r="M229" s="124"/>
    </row>
    <row r="230" spans="2:13">
      <c r="B230" s="260" t="s">
        <v>158</v>
      </c>
      <c r="C230" s="289" t="s">
        <v>228</v>
      </c>
      <c r="D230" s="205">
        <v>0.87083333333333324</v>
      </c>
      <c r="E230" s="7" t="s">
        <v>45</v>
      </c>
      <c r="F230" s="57">
        <v>0.60833333333333328</v>
      </c>
      <c r="G230" s="310">
        <v>0.77986111111111101</v>
      </c>
      <c r="H230" s="318" t="s">
        <v>164</v>
      </c>
      <c r="I230" s="318">
        <v>0.41597222222222219</v>
      </c>
      <c r="J230" s="205">
        <v>0.6166666666666667</v>
      </c>
      <c r="K230" s="376">
        <f>SUM(D230+G230+I230+J230)</f>
        <v>2.6833333333333331</v>
      </c>
      <c r="L230" s="403">
        <f>AVERAGE(K230:K250)</f>
        <v>3.8790219907407404</v>
      </c>
      <c r="M230" s="348" t="s">
        <v>114</v>
      </c>
    </row>
    <row r="231" spans="2:13">
      <c r="B231" s="261"/>
      <c r="C231" s="290"/>
      <c r="D231" s="204"/>
      <c r="E231" s="190" t="s">
        <v>87</v>
      </c>
      <c r="F231" s="55">
        <v>0.60763888888888895</v>
      </c>
      <c r="G231" s="309"/>
      <c r="H231" s="230"/>
      <c r="I231" s="230"/>
      <c r="J231" s="204"/>
      <c r="K231" s="374"/>
      <c r="L231" s="401"/>
      <c r="M231" s="208"/>
    </row>
    <row r="232" spans="2:13">
      <c r="B232" s="261"/>
      <c r="C232" s="290"/>
      <c r="D232" s="204"/>
      <c r="E232" s="3" t="s">
        <v>51</v>
      </c>
      <c r="F232" s="55">
        <v>0.77916666666666667</v>
      </c>
      <c r="G232" s="309"/>
      <c r="H232" s="230"/>
      <c r="I232" s="230"/>
      <c r="J232" s="204"/>
      <c r="K232" s="374"/>
      <c r="L232" s="401"/>
      <c r="M232" s="208"/>
    </row>
    <row r="233" spans="2:13">
      <c r="B233" s="261"/>
      <c r="C233" s="285"/>
      <c r="D233" s="201"/>
      <c r="E233" s="3" t="s">
        <v>47</v>
      </c>
      <c r="F233" s="55">
        <v>1.1243055555555557</v>
      </c>
      <c r="G233" s="236"/>
      <c r="H233" s="225"/>
      <c r="I233" s="225"/>
      <c r="J233" s="201"/>
      <c r="K233" s="375"/>
      <c r="L233" s="401"/>
      <c r="M233" s="207"/>
    </row>
    <row r="234" spans="2:13">
      <c r="B234" s="261"/>
      <c r="C234" s="284" t="s">
        <v>229</v>
      </c>
      <c r="D234" s="199">
        <v>1.8965277777777778</v>
      </c>
      <c r="E234" s="3" t="s">
        <v>36</v>
      </c>
      <c r="F234" s="55">
        <v>2.0465277777777779</v>
      </c>
      <c r="G234" s="234">
        <v>2.4715277777777778</v>
      </c>
      <c r="H234" s="224">
        <v>0.17708333333333334</v>
      </c>
      <c r="I234" s="224">
        <v>0.23750000000000002</v>
      </c>
      <c r="J234" s="199">
        <v>0.4145833333333333</v>
      </c>
      <c r="K234" s="373">
        <f>D234+G234+H234+I234+J234</f>
        <v>5.1972222222222211</v>
      </c>
      <c r="L234" s="401"/>
      <c r="M234" s="206" t="s">
        <v>115</v>
      </c>
    </row>
    <row r="235" spans="2:13">
      <c r="B235" s="261"/>
      <c r="C235" s="285"/>
      <c r="D235" s="201"/>
      <c r="E235" s="3" t="s">
        <v>67</v>
      </c>
      <c r="F235" s="55">
        <v>2.4881944444444444</v>
      </c>
      <c r="G235" s="236"/>
      <c r="H235" s="225"/>
      <c r="I235" s="225"/>
      <c r="J235" s="201"/>
      <c r="K235" s="375"/>
      <c r="L235" s="401"/>
      <c r="M235" s="207"/>
    </row>
    <row r="236" spans="2:13">
      <c r="B236" s="261"/>
      <c r="C236" s="284" t="s">
        <v>230</v>
      </c>
      <c r="D236" s="199">
        <v>1.3930555555555555</v>
      </c>
      <c r="E236" s="3" t="s">
        <v>35</v>
      </c>
      <c r="F236" s="55">
        <v>2.1625000000000001</v>
      </c>
      <c r="G236" s="234">
        <v>2.6545138888888888</v>
      </c>
      <c r="H236" s="224">
        <v>0.23124999999999998</v>
      </c>
      <c r="I236" s="224">
        <v>0.20833333333333334</v>
      </c>
      <c r="J236" s="199">
        <v>0.66875000000000007</v>
      </c>
      <c r="K236" s="373">
        <f t="shared" ref="K236" si="32">D236+G236+H236+I236+J236</f>
        <v>5.1559027777777775</v>
      </c>
      <c r="L236" s="401"/>
      <c r="M236" s="206"/>
    </row>
    <row r="237" spans="2:13">
      <c r="B237" s="261"/>
      <c r="C237" s="285"/>
      <c r="D237" s="201"/>
      <c r="E237" s="3" t="s">
        <v>67</v>
      </c>
      <c r="F237" s="55">
        <v>3.1465277777777776</v>
      </c>
      <c r="G237" s="236"/>
      <c r="H237" s="225"/>
      <c r="I237" s="225"/>
      <c r="J237" s="201"/>
      <c r="K237" s="375"/>
      <c r="L237" s="401"/>
      <c r="M237" s="207"/>
    </row>
    <row r="238" spans="2:13">
      <c r="B238" s="261"/>
      <c r="C238" s="284" t="s">
        <v>231</v>
      </c>
      <c r="D238" s="199">
        <v>0.95694444444444438</v>
      </c>
      <c r="E238" s="3" t="s">
        <v>45</v>
      </c>
      <c r="F238" s="55">
        <v>1.6444444444444446</v>
      </c>
      <c r="G238" s="234">
        <v>1.2965277777777777</v>
      </c>
      <c r="H238" s="224">
        <v>0.13541666666666666</v>
      </c>
      <c r="I238" s="224">
        <v>0.25</v>
      </c>
      <c r="J238" s="199">
        <v>0.66180555555555554</v>
      </c>
      <c r="K238" s="373">
        <f t="shared" ref="K238" si="33">D238+G238+H238+I238+J238</f>
        <v>3.3006944444444444</v>
      </c>
      <c r="L238" s="401"/>
      <c r="M238" s="206"/>
    </row>
    <row r="239" spans="2:13">
      <c r="B239" s="261"/>
      <c r="C239" s="285"/>
      <c r="D239" s="201"/>
      <c r="E239" s="3" t="s">
        <v>67</v>
      </c>
      <c r="F239" s="55">
        <v>0.94861111111111107</v>
      </c>
      <c r="G239" s="236"/>
      <c r="H239" s="225"/>
      <c r="I239" s="225"/>
      <c r="J239" s="201"/>
      <c r="K239" s="375"/>
      <c r="L239" s="401"/>
      <c r="M239" s="207"/>
    </row>
    <row r="240" spans="2:13">
      <c r="B240" s="261"/>
      <c r="C240" s="20" t="s">
        <v>232</v>
      </c>
      <c r="D240" s="81">
        <v>1.2881944444444444</v>
      </c>
      <c r="E240" s="3" t="s">
        <v>8</v>
      </c>
      <c r="F240" s="55" t="s">
        <v>105</v>
      </c>
      <c r="G240" s="90" t="s">
        <v>118</v>
      </c>
      <c r="H240" s="41">
        <v>1.2499999999999999E-2</v>
      </c>
      <c r="I240" s="92">
        <v>5.2777777777777778E-2</v>
      </c>
      <c r="J240" s="89">
        <v>0.71319444444444446</v>
      </c>
      <c r="K240" s="131">
        <f>SUM(D240+H240+I240+J240)</f>
        <v>2.0666666666666664</v>
      </c>
      <c r="L240" s="401"/>
      <c r="M240" s="123"/>
    </row>
    <row r="241" spans="2:13">
      <c r="B241" s="261"/>
      <c r="C241" s="284" t="s">
        <v>233</v>
      </c>
      <c r="D241" s="199">
        <v>2.125</v>
      </c>
      <c r="E241" s="190" t="s">
        <v>88</v>
      </c>
      <c r="F241" s="55">
        <v>0.14791666666666667</v>
      </c>
      <c r="G241" s="234">
        <f>SUM(F241:F242)</f>
        <v>0.24374999999999999</v>
      </c>
      <c r="H241" s="277">
        <v>0.18402777777777779</v>
      </c>
      <c r="I241" s="224">
        <v>0.96597222222222223</v>
      </c>
      <c r="J241" s="199">
        <v>0.5625</v>
      </c>
      <c r="K241" s="373">
        <f>SUM(D241+G241+H241+I241+J241)</f>
        <v>4.0812499999999998</v>
      </c>
      <c r="L241" s="401"/>
      <c r="M241" s="206"/>
    </row>
    <row r="242" spans="2:13">
      <c r="B242" s="261"/>
      <c r="C242" s="285"/>
      <c r="D242" s="201"/>
      <c r="E242" s="190" t="s">
        <v>84</v>
      </c>
      <c r="F242" s="55">
        <v>9.5833333333333326E-2</v>
      </c>
      <c r="G242" s="236"/>
      <c r="H242" s="278"/>
      <c r="I242" s="225"/>
      <c r="J242" s="201"/>
      <c r="K242" s="375"/>
      <c r="L242" s="401"/>
      <c r="M242" s="207"/>
    </row>
    <row r="243" spans="2:13">
      <c r="B243" s="261"/>
      <c r="C243" s="20" t="s">
        <v>234</v>
      </c>
      <c r="D243" s="81">
        <v>1.2729166666666667</v>
      </c>
      <c r="E243" s="190" t="s">
        <v>8</v>
      </c>
      <c r="F243" s="55" t="s">
        <v>105</v>
      </c>
      <c r="G243" s="191" t="s">
        <v>118</v>
      </c>
      <c r="H243" s="41">
        <v>0.19513888888888889</v>
      </c>
      <c r="I243" s="92">
        <v>0.65</v>
      </c>
      <c r="J243" s="89">
        <v>1.1937499999999999</v>
      </c>
      <c r="K243" s="131">
        <f>SUM(D243+H243+I243+J243)</f>
        <v>3.3118055555555559</v>
      </c>
      <c r="L243" s="401"/>
      <c r="M243" s="123"/>
    </row>
    <row r="244" spans="2:13">
      <c r="B244" s="261"/>
      <c r="C244" s="284" t="s">
        <v>235</v>
      </c>
      <c r="D244" s="199">
        <v>0.6118055555555556</v>
      </c>
      <c r="E244" s="190" t="s">
        <v>89</v>
      </c>
      <c r="F244" s="55">
        <v>1.1243055555555557</v>
      </c>
      <c r="G244" s="234">
        <f>SUM(F244:F245)</f>
        <v>1.8798611111111112</v>
      </c>
      <c r="H244" s="277">
        <v>2.361111111111111E-2</v>
      </c>
      <c r="I244" s="224">
        <v>1.0562500000000001</v>
      </c>
      <c r="J244" s="199">
        <v>0.97499999999999998</v>
      </c>
      <c r="K244" s="373">
        <f>SUM(D244+G244+H244+I244+J244)</f>
        <v>4.5465277777777775</v>
      </c>
      <c r="L244" s="401"/>
      <c r="M244" s="206"/>
    </row>
    <row r="245" spans="2:13">
      <c r="B245" s="261"/>
      <c r="C245" s="285"/>
      <c r="D245" s="201"/>
      <c r="E245" s="190" t="s">
        <v>67</v>
      </c>
      <c r="F245" s="55">
        <v>0.75555555555555554</v>
      </c>
      <c r="G245" s="236"/>
      <c r="H245" s="278"/>
      <c r="I245" s="225"/>
      <c r="J245" s="201"/>
      <c r="K245" s="375"/>
      <c r="L245" s="401"/>
      <c r="M245" s="207"/>
    </row>
    <row r="246" spans="2:13">
      <c r="B246" s="261"/>
      <c r="C246" s="20" t="s">
        <v>236</v>
      </c>
      <c r="D246" s="81">
        <v>1.73125</v>
      </c>
      <c r="E246" s="190" t="s">
        <v>8</v>
      </c>
      <c r="F246" s="55" t="s">
        <v>105</v>
      </c>
      <c r="G246" s="191" t="s">
        <v>118</v>
      </c>
      <c r="H246" s="41">
        <v>6.0416666666666667E-2</v>
      </c>
      <c r="I246" s="92">
        <v>1.2249999999999999</v>
      </c>
      <c r="J246" s="89">
        <v>0.80555555555555547</v>
      </c>
      <c r="K246" s="131">
        <f>SUM(D246+H246+I246+J246)</f>
        <v>3.822222222222222</v>
      </c>
      <c r="L246" s="401"/>
      <c r="M246" s="123"/>
    </row>
    <row r="247" spans="2:13">
      <c r="B247" s="261"/>
      <c r="C247" s="284" t="s">
        <v>237</v>
      </c>
      <c r="D247" s="199">
        <v>1.8527777777777779</v>
      </c>
      <c r="E247" s="190" t="s">
        <v>46</v>
      </c>
      <c r="F247" s="55">
        <v>0.20347222222222219</v>
      </c>
      <c r="G247" s="234">
        <f>SUM(F247:F248)</f>
        <v>0.27847222222222218</v>
      </c>
      <c r="H247" s="277">
        <v>4.3055555555555562E-2</v>
      </c>
      <c r="I247" s="224">
        <v>0.7993055555555556</v>
      </c>
      <c r="J247" s="199">
        <v>0.87152777777777779</v>
      </c>
      <c r="K247" s="373">
        <f>SUM(D247+G247+H247+I247+J247)</f>
        <v>3.8451388888888891</v>
      </c>
      <c r="L247" s="401"/>
      <c r="M247" s="206"/>
    </row>
    <row r="248" spans="2:13">
      <c r="B248" s="261"/>
      <c r="C248" s="285"/>
      <c r="D248" s="201"/>
      <c r="E248" s="190" t="s">
        <v>90</v>
      </c>
      <c r="F248" s="55">
        <v>7.4999999999999997E-2</v>
      </c>
      <c r="G248" s="236"/>
      <c r="H248" s="278"/>
      <c r="I248" s="225"/>
      <c r="J248" s="201"/>
      <c r="K248" s="375"/>
      <c r="L248" s="401"/>
      <c r="M248" s="207"/>
    </row>
    <row r="249" spans="2:13">
      <c r="B249" s="261"/>
      <c r="C249" s="20" t="s">
        <v>238</v>
      </c>
      <c r="D249" s="81">
        <v>1.7194444444444443</v>
      </c>
      <c r="E249" s="190" t="s">
        <v>8</v>
      </c>
      <c r="F249" s="55" t="s">
        <v>105</v>
      </c>
      <c r="G249" s="191" t="s">
        <v>118</v>
      </c>
      <c r="H249" s="41">
        <v>8.7500000000000008E-2</v>
      </c>
      <c r="I249" s="92">
        <v>0.9902777777777777</v>
      </c>
      <c r="J249" s="89">
        <v>0.55069444444444449</v>
      </c>
      <c r="K249" s="131">
        <f>SUM(D249+H249+I249+J249)</f>
        <v>3.3479166666666664</v>
      </c>
      <c r="L249" s="401"/>
      <c r="M249" s="123"/>
    </row>
    <row r="250" spans="2:13" ht="17.25" thickBot="1">
      <c r="B250" s="262"/>
      <c r="C250" s="21" t="s">
        <v>239</v>
      </c>
      <c r="D250" s="82">
        <v>1.7479166666666668</v>
      </c>
      <c r="E250" s="5" t="s">
        <v>8</v>
      </c>
      <c r="F250" s="56" t="s">
        <v>105</v>
      </c>
      <c r="G250" s="91" t="s">
        <v>118</v>
      </c>
      <c r="H250" s="49">
        <v>0.52361111111111114</v>
      </c>
      <c r="I250" s="9">
        <v>1.4625000000000001</v>
      </c>
      <c r="J250" s="75">
        <v>1.4555555555555555</v>
      </c>
      <c r="K250" s="148">
        <f>SUM(D250+H250+I250+J250)</f>
        <v>5.1895833333333341</v>
      </c>
      <c r="L250" s="402"/>
      <c r="M250" s="124"/>
    </row>
    <row r="251" spans="2:13">
      <c r="B251" s="286" t="s">
        <v>159</v>
      </c>
      <c r="C251" s="279" t="s">
        <v>304</v>
      </c>
      <c r="D251" s="205">
        <v>1.4555555555555555</v>
      </c>
      <c r="E251" s="7" t="s">
        <v>91</v>
      </c>
      <c r="F251" s="57">
        <v>1.2666666666666666</v>
      </c>
      <c r="G251" s="310">
        <v>1.2579861111111112</v>
      </c>
      <c r="H251" s="318">
        <v>3.2638888888888891E-2</v>
      </c>
      <c r="I251" s="318">
        <v>3.888888888888889E-2</v>
      </c>
      <c r="J251" s="205">
        <v>1.1340277777777776</v>
      </c>
      <c r="K251" s="385">
        <f>SUM(D251+G251+H251+I251+J251)</f>
        <v>3.9190972222222227</v>
      </c>
      <c r="L251" s="403">
        <f>AVERAGE(K251:K281)</f>
        <v>3.5745876736111115</v>
      </c>
      <c r="M251" s="348"/>
    </row>
    <row r="252" spans="2:13">
      <c r="B252" s="287"/>
      <c r="C252" s="259"/>
      <c r="D252" s="201"/>
      <c r="E252" s="3" t="s">
        <v>67</v>
      </c>
      <c r="F252" s="55">
        <v>1.2493055555555557</v>
      </c>
      <c r="G252" s="236"/>
      <c r="H252" s="225"/>
      <c r="I252" s="225"/>
      <c r="J252" s="201"/>
      <c r="K252" s="383"/>
      <c r="L252" s="401"/>
      <c r="M252" s="207"/>
    </row>
    <row r="253" spans="2:13">
      <c r="B253" s="287"/>
      <c r="C253" s="237" t="s">
        <v>305</v>
      </c>
      <c r="D253" s="199">
        <v>0.72291666666666676</v>
      </c>
      <c r="E253" s="3" t="s">
        <v>75</v>
      </c>
      <c r="F253" s="55">
        <v>0.15277777777777776</v>
      </c>
      <c r="G253" s="234">
        <v>0.21284722222222219</v>
      </c>
      <c r="H253" s="277">
        <v>3.1944444444444449E-2</v>
      </c>
      <c r="I253" s="224">
        <v>0.90972222222222221</v>
      </c>
      <c r="J253" s="199">
        <v>0.65416666666666667</v>
      </c>
      <c r="K253" s="383">
        <f t="shared" ref="K253" si="34">SUM(D253+G253+H253+I253+J253)</f>
        <v>2.5315972222222225</v>
      </c>
      <c r="L253" s="401"/>
      <c r="M253" s="361" t="s">
        <v>306</v>
      </c>
    </row>
    <row r="254" spans="2:13">
      <c r="B254" s="287"/>
      <c r="C254" s="259"/>
      <c r="D254" s="201"/>
      <c r="E254" s="3" t="s">
        <v>67</v>
      </c>
      <c r="F254" s="55">
        <v>0.27291666666666664</v>
      </c>
      <c r="G254" s="236"/>
      <c r="H254" s="278"/>
      <c r="I254" s="225"/>
      <c r="J254" s="201"/>
      <c r="K254" s="383"/>
      <c r="L254" s="401"/>
      <c r="M254" s="350"/>
    </row>
    <row r="255" spans="2:13">
      <c r="B255" s="287"/>
      <c r="C255" s="237" t="s">
        <v>307</v>
      </c>
      <c r="D255" s="199">
        <v>1.2222222222222221</v>
      </c>
      <c r="E255" s="3" t="s">
        <v>36</v>
      </c>
      <c r="F255" s="55">
        <v>1.1729166666666666</v>
      </c>
      <c r="G255" s="234">
        <v>0.92743055555555554</v>
      </c>
      <c r="H255" s="224">
        <v>2.7083333333333334E-2</v>
      </c>
      <c r="I255" s="224">
        <v>0.55972222222222223</v>
      </c>
      <c r="J255" s="199">
        <v>1.1944444444444444</v>
      </c>
      <c r="K255" s="383">
        <f t="shared" ref="K255" si="35">SUM(D255+G255+H255+I255+J255)</f>
        <v>3.9309027777777779</v>
      </c>
      <c r="L255" s="401"/>
      <c r="M255" s="206"/>
    </row>
    <row r="256" spans="2:13">
      <c r="B256" s="287"/>
      <c r="C256" s="259"/>
      <c r="D256" s="201"/>
      <c r="E256" s="3" t="s">
        <v>67</v>
      </c>
      <c r="F256" s="55">
        <v>0.68194444444444446</v>
      </c>
      <c r="G256" s="236"/>
      <c r="H256" s="225"/>
      <c r="I256" s="225"/>
      <c r="J256" s="201"/>
      <c r="K256" s="383"/>
      <c r="L256" s="401"/>
      <c r="M256" s="207"/>
    </row>
    <row r="257" spans="2:13">
      <c r="B257" s="287"/>
      <c r="C257" s="239" t="s">
        <v>439</v>
      </c>
      <c r="D257" s="199">
        <v>1.5569444444444445</v>
      </c>
      <c r="E257" s="3" t="s">
        <v>91</v>
      </c>
      <c r="F257" s="55">
        <v>2.1444444444444444</v>
      </c>
      <c r="G257" s="234">
        <v>1.7798611111111111</v>
      </c>
      <c r="H257" s="224">
        <v>5.2083333333333336E-2</v>
      </c>
      <c r="I257" s="224">
        <v>2.2916666666666669E-2</v>
      </c>
      <c r="J257" s="202">
        <v>0.67638888888888893</v>
      </c>
      <c r="K257" s="383">
        <f>SUM(D257+G257+H257+I257+J257)</f>
        <v>4.0881944444444445</v>
      </c>
      <c r="L257" s="401"/>
      <c r="M257" s="206"/>
    </row>
    <row r="258" spans="2:13">
      <c r="B258" s="287"/>
      <c r="C258" s="240"/>
      <c r="D258" s="201"/>
      <c r="E258" s="3" t="s">
        <v>67</v>
      </c>
      <c r="F258" s="55">
        <v>1.4159722222222222</v>
      </c>
      <c r="G258" s="236"/>
      <c r="H258" s="225"/>
      <c r="I258" s="225"/>
      <c r="J258" s="203"/>
      <c r="K258" s="383"/>
      <c r="L258" s="401"/>
      <c r="M258" s="207"/>
    </row>
    <row r="259" spans="2:13">
      <c r="B259" s="287"/>
      <c r="C259" s="237" t="s">
        <v>308</v>
      </c>
      <c r="D259" s="199">
        <v>1.1180555555555556</v>
      </c>
      <c r="E259" s="3" t="s">
        <v>36</v>
      </c>
      <c r="F259" s="55">
        <v>0.58472222222222225</v>
      </c>
      <c r="G259" s="234">
        <v>0.68784722222222228</v>
      </c>
      <c r="H259" s="224">
        <v>3.9583333333333331E-2</v>
      </c>
      <c r="I259" s="224">
        <v>0.48888888888888887</v>
      </c>
      <c r="J259" s="199">
        <v>0.31666666666666665</v>
      </c>
      <c r="K259" s="383">
        <f t="shared" ref="K259" si="36">SUM(D259+G259+H259+I259+J259)</f>
        <v>2.651041666666667</v>
      </c>
      <c r="L259" s="401"/>
      <c r="M259" s="354" t="s">
        <v>406</v>
      </c>
    </row>
    <row r="260" spans="2:13">
      <c r="B260" s="287"/>
      <c r="C260" s="259"/>
      <c r="D260" s="201"/>
      <c r="E260" s="3" t="s">
        <v>67</v>
      </c>
      <c r="F260" s="55">
        <v>0.7909722222222223</v>
      </c>
      <c r="G260" s="236"/>
      <c r="H260" s="225"/>
      <c r="I260" s="225"/>
      <c r="J260" s="201"/>
      <c r="K260" s="383"/>
      <c r="L260" s="401"/>
      <c r="M260" s="355"/>
    </row>
    <row r="261" spans="2:13">
      <c r="B261" s="287"/>
      <c r="C261" s="237" t="s">
        <v>309</v>
      </c>
      <c r="D261" s="199">
        <v>0.37916666666666665</v>
      </c>
      <c r="E261" s="3" t="s">
        <v>48</v>
      </c>
      <c r="F261" s="55">
        <v>0.97291666666666676</v>
      </c>
      <c r="G261" s="234">
        <v>1.0149305555555557</v>
      </c>
      <c r="H261" s="277">
        <v>4.4444444444444446E-2</v>
      </c>
      <c r="I261" s="224">
        <v>0.16805555555555554</v>
      </c>
      <c r="J261" s="199">
        <v>0.46388888888888885</v>
      </c>
      <c r="K261" s="383">
        <f t="shared" ref="K261" si="37">SUM(D261+G261+H261+I261+J261)</f>
        <v>2.0704861111111112</v>
      </c>
      <c r="L261" s="401"/>
      <c r="M261" s="206" t="s">
        <v>344</v>
      </c>
    </row>
    <row r="262" spans="2:13">
      <c r="B262" s="287"/>
      <c r="C262" s="259"/>
      <c r="D262" s="201"/>
      <c r="E262" s="3" t="s">
        <v>67</v>
      </c>
      <c r="F262" s="55">
        <v>1.0569444444444445</v>
      </c>
      <c r="G262" s="236"/>
      <c r="H262" s="278"/>
      <c r="I262" s="225"/>
      <c r="J262" s="201"/>
      <c r="K262" s="383"/>
      <c r="L262" s="401"/>
      <c r="M262" s="207"/>
    </row>
    <row r="263" spans="2:13">
      <c r="B263" s="287"/>
      <c r="C263" s="121" t="s">
        <v>310</v>
      </c>
      <c r="D263" s="81">
        <v>0.94305555555555554</v>
      </c>
      <c r="E263" s="3" t="s">
        <v>8</v>
      </c>
      <c r="F263" s="55" t="s">
        <v>105</v>
      </c>
      <c r="G263" s="90" t="s">
        <v>118</v>
      </c>
      <c r="H263" s="92">
        <v>0.27569444444444446</v>
      </c>
      <c r="I263" s="92">
        <v>1.1555555555555557</v>
      </c>
      <c r="J263" s="89">
        <v>0.59375</v>
      </c>
      <c r="K263" s="131">
        <f>SUM(D263+H263+I263+J263)</f>
        <v>2.9680555555555559</v>
      </c>
      <c r="L263" s="401"/>
      <c r="M263" s="123"/>
    </row>
    <row r="264" spans="2:13">
      <c r="B264" s="287"/>
      <c r="C264" s="239" t="s">
        <v>404</v>
      </c>
      <c r="D264" s="199">
        <v>2.4812499999999997</v>
      </c>
      <c r="E264" s="3" t="s">
        <v>36</v>
      </c>
      <c r="F264" s="55">
        <v>1.590972222222222</v>
      </c>
      <c r="G264" s="234">
        <v>1.4430555555555555</v>
      </c>
      <c r="H264" s="224">
        <v>0.45902777777777781</v>
      </c>
      <c r="I264" s="224">
        <v>0.16527777777777777</v>
      </c>
      <c r="J264" s="202" t="s">
        <v>403</v>
      </c>
      <c r="K264" s="384">
        <f>SUM(D264+G264+H264+I264)</f>
        <v>4.5486111111111107</v>
      </c>
      <c r="L264" s="401"/>
      <c r="M264" s="206" t="s">
        <v>399</v>
      </c>
    </row>
    <row r="265" spans="2:13">
      <c r="B265" s="287"/>
      <c r="C265" s="240"/>
      <c r="D265" s="201"/>
      <c r="E265" s="3" t="s">
        <v>67</v>
      </c>
      <c r="F265" s="55">
        <v>1.2951388888888888</v>
      </c>
      <c r="G265" s="236"/>
      <c r="H265" s="225"/>
      <c r="I265" s="225"/>
      <c r="J265" s="203"/>
      <c r="K265" s="384"/>
      <c r="L265" s="401"/>
      <c r="M265" s="207"/>
    </row>
    <row r="266" spans="2:13" ht="17.25" customHeight="1">
      <c r="B266" s="287"/>
      <c r="C266" s="237" t="s">
        <v>311</v>
      </c>
      <c r="D266" s="199">
        <v>1.5868055555555556</v>
      </c>
      <c r="E266" s="3" t="s">
        <v>75</v>
      </c>
      <c r="F266" s="55">
        <v>0.20347222222222219</v>
      </c>
      <c r="G266" s="234">
        <v>0.18090277777777775</v>
      </c>
      <c r="H266" s="277">
        <v>0.19097222222222221</v>
      </c>
      <c r="I266" s="224">
        <v>1.3298611111111112</v>
      </c>
      <c r="J266" s="199">
        <v>0.58124999999999993</v>
      </c>
      <c r="K266" s="383">
        <f>SUM(D266+G266+H266+I266+J266)</f>
        <v>3.8697916666666665</v>
      </c>
      <c r="L266" s="401"/>
      <c r="M266" s="206"/>
    </row>
    <row r="267" spans="2:13" ht="17.25" customHeight="1">
      <c r="B267" s="287"/>
      <c r="C267" s="259"/>
      <c r="D267" s="201"/>
      <c r="E267" s="3" t="s">
        <v>67</v>
      </c>
      <c r="F267" s="55">
        <v>0.15833333333333333</v>
      </c>
      <c r="G267" s="236"/>
      <c r="H267" s="278"/>
      <c r="I267" s="225"/>
      <c r="J267" s="201"/>
      <c r="K267" s="383"/>
      <c r="L267" s="401"/>
      <c r="M267" s="207"/>
    </row>
    <row r="268" spans="2:13" ht="17.25" customHeight="1">
      <c r="B268" s="287"/>
      <c r="C268" s="257" t="s">
        <v>440</v>
      </c>
      <c r="D268" s="199">
        <v>0.91249999999999998</v>
      </c>
      <c r="E268" s="3" t="s">
        <v>36</v>
      </c>
      <c r="F268" s="55">
        <v>0.43055555555555558</v>
      </c>
      <c r="G268" s="234">
        <v>0.3527777777777778</v>
      </c>
      <c r="H268" s="224">
        <v>1.5972222222222224E-2</v>
      </c>
      <c r="I268" s="224">
        <v>2.6388888888888889E-2</v>
      </c>
      <c r="J268" s="211" t="s">
        <v>342</v>
      </c>
      <c r="K268" s="390">
        <f>SUM(D268+G268+H268+I268)</f>
        <v>1.3076388888888888</v>
      </c>
      <c r="L268" s="401"/>
      <c r="M268" s="362" t="s">
        <v>450</v>
      </c>
    </row>
    <row r="269" spans="2:13" ht="17.25" customHeight="1">
      <c r="B269" s="287"/>
      <c r="C269" s="258"/>
      <c r="D269" s="201"/>
      <c r="E269" s="3" t="s">
        <v>67</v>
      </c>
      <c r="F269" s="55">
        <v>0.27499999999999997</v>
      </c>
      <c r="G269" s="236"/>
      <c r="H269" s="225"/>
      <c r="I269" s="225"/>
      <c r="J269" s="212"/>
      <c r="K269" s="390"/>
      <c r="L269" s="401"/>
      <c r="M269" s="363"/>
    </row>
    <row r="270" spans="2:13">
      <c r="B270" s="287"/>
      <c r="C270" s="237" t="s">
        <v>312</v>
      </c>
      <c r="D270" s="199">
        <v>1.3840277777777779</v>
      </c>
      <c r="E270" s="3" t="s">
        <v>36</v>
      </c>
      <c r="F270" s="55">
        <v>0.64027777777777783</v>
      </c>
      <c r="G270" s="234">
        <v>0.76215277777777779</v>
      </c>
      <c r="H270" s="224">
        <v>8.8888888888888892E-2</v>
      </c>
      <c r="I270" s="224">
        <v>0.19375000000000001</v>
      </c>
      <c r="J270" s="199">
        <v>1.0520833333333333</v>
      </c>
      <c r="K270" s="383">
        <f t="shared" ref="K270" si="38">SUM(D270+G270+H270+I270+J270)</f>
        <v>3.4809027777777777</v>
      </c>
      <c r="L270" s="401"/>
      <c r="M270" s="206"/>
    </row>
    <row r="271" spans="2:13">
      <c r="B271" s="287"/>
      <c r="C271" s="259"/>
      <c r="D271" s="201"/>
      <c r="E271" s="3" t="s">
        <v>67</v>
      </c>
      <c r="F271" s="55">
        <v>0.88402777777777775</v>
      </c>
      <c r="G271" s="236"/>
      <c r="H271" s="225"/>
      <c r="I271" s="225"/>
      <c r="J271" s="201"/>
      <c r="K271" s="383"/>
      <c r="L271" s="401"/>
      <c r="M271" s="207"/>
    </row>
    <row r="272" spans="2:13">
      <c r="B272" s="287"/>
      <c r="C272" s="237" t="s">
        <v>313</v>
      </c>
      <c r="D272" s="199">
        <v>2.6381944444444447</v>
      </c>
      <c r="E272" s="3" t="s">
        <v>36</v>
      </c>
      <c r="F272" s="55">
        <v>0.87291666666666667</v>
      </c>
      <c r="G272" s="234">
        <v>1.0892361111111111</v>
      </c>
      <c r="H272" s="224">
        <v>4.3055555555555562E-2</v>
      </c>
      <c r="I272" s="224">
        <v>4.5833333333333337E-2</v>
      </c>
      <c r="J272" s="199">
        <v>0.63472222222222219</v>
      </c>
      <c r="K272" s="383">
        <f t="shared" ref="K272" si="39">SUM(D272+G272+H272+I272+J272)</f>
        <v>4.4510416666666668</v>
      </c>
      <c r="L272" s="401"/>
      <c r="M272" s="206"/>
    </row>
    <row r="273" spans="2:13">
      <c r="B273" s="287"/>
      <c r="C273" s="259"/>
      <c r="D273" s="201"/>
      <c r="E273" s="3" t="s">
        <v>67</v>
      </c>
      <c r="F273" s="55">
        <v>1.3055555555555556</v>
      </c>
      <c r="G273" s="236"/>
      <c r="H273" s="225"/>
      <c r="I273" s="225"/>
      <c r="J273" s="201"/>
      <c r="K273" s="383"/>
      <c r="L273" s="401"/>
      <c r="M273" s="207"/>
    </row>
    <row r="274" spans="2:13">
      <c r="B274" s="287"/>
      <c r="C274" s="239" t="s">
        <v>402</v>
      </c>
      <c r="D274" s="199">
        <v>2.7020833333333329</v>
      </c>
      <c r="E274" s="3" t="s">
        <v>36</v>
      </c>
      <c r="F274" s="55">
        <v>1.3034722222222224</v>
      </c>
      <c r="G274" s="234">
        <v>1.125</v>
      </c>
      <c r="H274" s="319">
        <v>0.3034722222222222</v>
      </c>
      <c r="I274" s="224">
        <v>1.4166666666666667</v>
      </c>
      <c r="J274" s="202" t="s">
        <v>403</v>
      </c>
      <c r="K274" s="383">
        <f>SUM(D274+G274+H274+I274)</f>
        <v>5.5472222222222225</v>
      </c>
      <c r="L274" s="401"/>
      <c r="M274" s="206" t="s">
        <v>405</v>
      </c>
    </row>
    <row r="275" spans="2:13">
      <c r="B275" s="287"/>
      <c r="C275" s="240"/>
      <c r="D275" s="201"/>
      <c r="E275" s="3" t="s">
        <v>67</v>
      </c>
      <c r="F275" s="55">
        <v>0.95138888888888884</v>
      </c>
      <c r="G275" s="236"/>
      <c r="H275" s="320"/>
      <c r="I275" s="225"/>
      <c r="J275" s="203"/>
      <c r="K275" s="383"/>
      <c r="L275" s="401"/>
      <c r="M275" s="207"/>
    </row>
    <row r="276" spans="2:13">
      <c r="B276" s="287"/>
      <c r="C276" s="227" t="s">
        <v>314</v>
      </c>
      <c r="D276" s="224">
        <v>2.4923611111111112</v>
      </c>
      <c r="E276" s="17" t="s">
        <v>315</v>
      </c>
      <c r="F276" s="18">
        <v>0.28541666666666665</v>
      </c>
      <c r="G276" s="231">
        <v>0.75138888888888899</v>
      </c>
      <c r="H276" s="224">
        <v>0.11805555555555557</v>
      </c>
      <c r="I276" s="224">
        <v>0.23680555555555557</v>
      </c>
      <c r="J276" s="199">
        <v>1.3222222222222222</v>
      </c>
      <c r="K276" s="383">
        <f>SUM(D276+G276+H276+I276+J276)</f>
        <v>4.9208333333333334</v>
      </c>
      <c r="L276" s="401"/>
      <c r="M276" s="206" t="s">
        <v>165</v>
      </c>
    </row>
    <row r="277" spans="2:13">
      <c r="B277" s="287"/>
      <c r="C277" s="228"/>
      <c r="D277" s="230"/>
      <c r="E277" s="3" t="s">
        <v>67</v>
      </c>
      <c r="F277" s="55">
        <v>1.2097222222222224</v>
      </c>
      <c r="G277" s="232"/>
      <c r="H277" s="230"/>
      <c r="I277" s="230"/>
      <c r="J277" s="204"/>
      <c r="K277" s="383"/>
      <c r="L277" s="401"/>
      <c r="M277" s="208"/>
    </row>
    <row r="278" spans="2:13">
      <c r="B278" s="287"/>
      <c r="C278" s="229"/>
      <c r="D278" s="225"/>
      <c r="E278" s="3" t="s">
        <v>75</v>
      </c>
      <c r="F278" s="55">
        <v>0.75902777777777775</v>
      </c>
      <c r="G278" s="233"/>
      <c r="H278" s="225"/>
      <c r="I278" s="225"/>
      <c r="J278" s="201"/>
      <c r="K278" s="383"/>
      <c r="L278" s="401"/>
      <c r="M278" s="207"/>
    </row>
    <row r="279" spans="2:13">
      <c r="B279" s="287"/>
      <c r="C279" s="172" t="s">
        <v>397</v>
      </c>
      <c r="D279" s="81">
        <v>1.7173611111111111</v>
      </c>
      <c r="E279" s="3" t="s">
        <v>8</v>
      </c>
      <c r="F279" s="55" t="s">
        <v>105</v>
      </c>
      <c r="G279" s="90" t="s">
        <v>118</v>
      </c>
      <c r="H279" s="59">
        <v>0.43541666666666662</v>
      </c>
      <c r="I279" s="92">
        <v>1.1076388888888888</v>
      </c>
      <c r="J279" s="89">
        <v>0.67499999999999993</v>
      </c>
      <c r="K279" s="131">
        <f>SUM(D279+H279+I279+J279)</f>
        <v>3.9354166666666663</v>
      </c>
      <c r="L279" s="401"/>
      <c r="M279" s="123"/>
    </row>
    <row r="280" spans="2:13">
      <c r="B280" s="287"/>
      <c r="C280" s="237" t="s">
        <v>316</v>
      </c>
      <c r="D280" s="199">
        <v>1.2486111111111111</v>
      </c>
      <c r="E280" s="3" t="s">
        <v>36</v>
      </c>
      <c r="F280" s="55">
        <v>1.0923611111111111</v>
      </c>
      <c r="G280" s="234">
        <v>0.90937500000000004</v>
      </c>
      <c r="H280" s="224">
        <v>8.4027777777777771E-2</v>
      </c>
      <c r="I280" s="224">
        <v>0.13541666666666666</v>
      </c>
      <c r="J280" s="199">
        <v>0.59513888888888888</v>
      </c>
      <c r="K280" s="383">
        <f>SUM(D280+G280+H280+I280+J280)</f>
        <v>2.9725694444444439</v>
      </c>
      <c r="L280" s="401"/>
      <c r="M280" s="206"/>
    </row>
    <row r="281" spans="2:13" ht="17.25" thickBot="1">
      <c r="B281" s="288"/>
      <c r="C281" s="238"/>
      <c r="D281" s="200"/>
      <c r="E281" s="5" t="s">
        <v>67</v>
      </c>
      <c r="F281" s="56">
        <v>0.72638888888888886</v>
      </c>
      <c r="G281" s="235"/>
      <c r="H281" s="226"/>
      <c r="I281" s="226"/>
      <c r="J281" s="200"/>
      <c r="K281" s="386"/>
      <c r="L281" s="402"/>
      <c r="M281" s="347"/>
    </row>
    <row r="282" spans="2:13">
      <c r="B282" s="254" t="s">
        <v>390</v>
      </c>
      <c r="C282" s="306" t="s">
        <v>215</v>
      </c>
      <c r="D282" s="205">
        <v>1.7166666666666668</v>
      </c>
      <c r="E282" s="7" t="s">
        <v>92</v>
      </c>
      <c r="F282" s="57">
        <v>0.75138888888888899</v>
      </c>
      <c r="G282" s="310">
        <v>1.2348958333333333</v>
      </c>
      <c r="H282" s="318">
        <v>0.18194444444444444</v>
      </c>
      <c r="I282" s="318">
        <v>1.5381944444444444</v>
      </c>
      <c r="J282" s="205">
        <v>1.3666666666666665</v>
      </c>
      <c r="K282" s="374">
        <f>SUM(D282+G282+H282+I282+J282)</f>
        <v>6.038368055555555</v>
      </c>
      <c r="L282" s="403">
        <f>AVERAGE(K282:K307)</f>
        <v>4.7746899801587315</v>
      </c>
      <c r="M282" s="348"/>
    </row>
    <row r="283" spans="2:13">
      <c r="B283" s="255"/>
      <c r="C283" s="295"/>
      <c r="D283" s="204"/>
      <c r="E283" s="3" t="s">
        <v>51</v>
      </c>
      <c r="F283" s="55">
        <v>1.6638888888888888</v>
      </c>
      <c r="G283" s="309"/>
      <c r="H283" s="230"/>
      <c r="I283" s="230"/>
      <c r="J283" s="204"/>
      <c r="K283" s="374"/>
      <c r="L283" s="401"/>
      <c r="M283" s="208"/>
    </row>
    <row r="284" spans="2:13">
      <c r="B284" s="255"/>
      <c r="C284" s="295"/>
      <c r="D284" s="204"/>
      <c r="E284" s="3" t="s">
        <v>93</v>
      </c>
      <c r="F284" s="55">
        <v>1.2847222222222221</v>
      </c>
      <c r="G284" s="309"/>
      <c r="H284" s="230"/>
      <c r="I284" s="230"/>
      <c r="J284" s="204"/>
      <c r="K284" s="374"/>
      <c r="L284" s="401"/>
      <c r="M284" s="208"/>
    </row>
    <row r="285" spans="2:13">
      <c r="B285" s="255"/>
      <c r="C285" s="294"/>
      <c r="D285" s="201"/>
      <c r="E285" s="3" t="s">
        <v>55</v>
      </c>
      <c r="F285" s="55">
        <v>1.2395833333333333</v>
      </c>
      <c r="G285" s="236"/>
      <c r="H285" s="225"/>
      <c r="I285" s="225"/>
      <c r="J285" s="201"/>
      <c r="K285" s="375"/>
      <c r="L285" s="401"/>
      <c r="M285" s="207"/>
    </row>
    <row r="286" spans="2:13">
      <c r="B286" s="255"/>
      <c r="C286" s="293" t="s">
        <v>216</v>
      </c>
      <c r="D286" s="199">
        <v>0.70694444444444438</v>
      </c>
      <c r="E286" s="3" t="s">
        <v>75</v>
      </c>
      <c r="F286" s="55">
        <v>2.1534722222222222</v>
      </c>
      <c r="G286" s="234">
        <v>2.7559027777777776</v>
      </c>
      <c r="H286" s="224">
        <v>1.8055555555555557E-2</v>
      </c>
      <c r="I286" s="224">
        <v>0.81527777777777777</v>
      </c>
      <c r="J286" s="199">
        <v>0.65208333333333335</v>
      </c>
      <c r="K286" s="373">
        <f>SUM(D286+G286+H286+I286+J286)</f>
        <v>4.9482638888888886</v>
      </c>
      <c r="L286" s="401"/>
      <c r="M286" s="206"/>
    </row>
    <row r="287" spans="2:13">
      <c r="B287" s="255"/>
      <c r="C287" s="294"/>
      <c r="D287" s="201"/>
      <c r="E287" s="3" t="s">
        <v>82</v>
      </c>
      <c r="F287" s="55">
        <v>3.3583333333333329</v>
      </c>
      <c r="G287" s="236"/>
      <c r="H287" s="225"/>
      <c r="I287" s="225"/>
      <c r="J287" s="201"/>
      <c r="K287" s="375"/>
      <c r="L287" s="401"/>
      <c r="M287" s="207"/>
    </row>
    <row r="288" spans="2:13">
      <c r="B288" s="255"/>
      <c r="C288" s="293" t="s">
        <v>217</v>
      </c>
      <c r="D288" s="199">
        <v>0.56527777777777777</v>
      </c>
      <c r="E288" s="3" t="s">
        <v>45</v>
      </c>
      <c r="F288" s="55">
        <v>3.3361111111111108</v>
      </c>
      <c r="G288" s="234">
        <v>3.0062499999999996</v>
      </c>
      <c r="H288" s="224">
        <v>0.12222222222222223</v>
      </c>
      <c r="I288" s="224">
        <v>0.58958333333333335</v>
      </c>
      <c r="J288" s="199">
        <v>0.72499999999999998</v>
      </c>
      <c r="K288" s="373">
        <f>SUM(D288+G288+H288+I288+J288)</f>
        <v>5.0083333333333329</v>
      </c>
      <c r="L288" s="401"/>
      <c r="M288" s="206" t="s">
        <v>117</v>
      </c>
    </row>
    <row r="289" spans="2:13">
      <c r="B289" s="255"/>
      <c r="C289" s="295"/>
      <c r="D289" s="204"/>
      <c r="E289" s="3" t="s">
        <v>94</v>
      </c>
      <c r="F289" s="55">
        <v>2.59375</v>
      </c>
      <c r="G289" s="309"/>
      <c r="H289" s="230"/>
      <c r="I289" s="230"/>
      <c r="J289" s="204"/>
      <c r="K289" s="374"/>
      <c r="L289" s="401"/>
      <c r="M289" s="208"/>
    </row>
    <row r="290" spans="2:13">
      <c r="B290" s="255"/>
      <c r="C290" s="294"/>
      <c r="D290" s="201"/>
      <c r="E290" s="3" t="s">
        <v>67</v>
      </c>
      <c r="F290" s="55">
        <v>3.088888888888889</v>
      </c>
      <c r="G290" s="236"/>
      <c r="H290" s="225"/>
      <c r="I290" s="225"/>
      <c r="J290" s="201"/>
      <c r="K290" s="375"/>
      <c r="L290" s="401"/>
      <c r="M290" s="207"/>
    </row>
    <row r="291" spans="2:13">
      <c r="B291" s="255"/>
      <c r="C291" s="293" t="s">
        <v>218</v>
      </c>
      <c r="D291" s="199">
        <v>0.83263888888888893</v>
      </c>
      <c r="E291" s="3" t="s">
        <v>35</v>
      </c>
      <c r="F291" s="55">
        <v>2.5965277777777778</v>
      </c>
      <c r="G291" s="234">
        <v>3.5972222222222223</v>
      </c>
      <c r="H291" s="224">
        <v>0.25208333333333333</v>
      </c>
      <c r="I291" s="224">
        <v>1.4840277777777777</v>
      </c>
      <c r="J291" s="199">
        <v>0.72986111111111107</v>
      </c>
      <c r="K291" s="373">
        <f>SUM(D291+G291+H291+I291+J291)</f>
        <v>6.895833333333333</v>
      </c>
      <c r="L291" s="401"/>
      <c r="M291" s="206" t="s">
        <v>318</v>
      </c>
    </row>
    <row r="292" spans="2:13">
      <c r="B292" s="255"/>
      <c r="C292" s="294"/>
      <c r="D292" s="201"/>
      <c r="E292" s="3" t="s">
        <v>82</v>
      </c>
      <c r="F292" s="55">
        <v>3.8576388888888888</v>
      </c>
      <c r="G292" s="236"/>
      <c r="H292" s="225"/>
      <c r="I292" s="225"/>
      <c r="J292" s="201"/>
      <c r="K292" s="375"/>
      <c r="L292" s="401"/>
      <c r="M292" s="207"/>
    </row>
    <row r="293" spans="2:13">
      <c r="B293" s="255"/>
      <c r="C293" s="293" t="s">
        <v>219</v>
      </c>
      <c r="D293" s="199">
        <v>0.79999999999999993</v>
      </c>
      <c r="E293" s="3" t="s">
        <v>36</v>
      </c>
      <c r="F293" s="55">
        <v>3.1263888888888887</v>
      </c>
      <c r="G293" s="234">
        <v>3.3527777777777779</v>
      </c>
      <c r="H293" s="224">
        <v>0.11666666666666665</v>
      </c>
      <c r="I293" s="224">
        <v>1.4611111111111112</v>
      </c>
      <c r="J293" s="199">
        <v>0.66875000000000007</v>
      </c>
      <c r="K293" s="373">
        <f>SUM(D293+G293+H293+I293+J293)</f>
        <v>6.3993055555555554</v>
      </c>
      <c r="L293" s="401"/>
      <c r="M293" s="206"/>
    </row>
    <row r="294" spans="2:13">
      <c r="B294" s="255"/>
      <c r="C294" s="294"/>
      <c r="D294" s="201"/>
      <c r="E294" s="3" t="s">
        <v>82</v>
      </c>
      <c r="F294" s="55">
        <v>3.5791666666666671</v>
      </c>
      <c r="G294" s="236"/>
      <c r="H294" s="225"/>
      <c r="I294" s="225"/>
      <c r="J294" s="201"/>
      <c r="K294" s="375"/>
      <c r="L294" s="401"/>
      <c r="M294" s="207"/>
    </row>
    <row r="295" spans="2:13">
      <c r="B295" s="255"/>
      <c r="C295" s="293" t="s">
        <v>220</v>
      </c>
      <c r="D295" s="199">
        <v>2.3527777777777779</v>
      </c>
      <c r="E295" s="3" t="s">
        <v>95</v>
      </c>
      <c r="F295" s="55">
        <v>0.29722222222222222</v>
      </c>
      <c r="G295" s="234">
        <v>0.38715277777777779</v>
      </c>
      <c r="H295" s="277">
        <v>0.11319444444444444</v>
      </c>
      <c r="I295" s="224">
        <v>0.80208333333333337</v>
      </c>
      <c r="J295" s="199">
        <v>1.0847222222222224</v>
      </c>
      <c r="K295" s="373">
        <f>SUM(D295+G295+H295+I295+J295)</f>
        <v>4.7399305555555555</v>
      </c>
      <c r="L295" s="401"/>
      <c r="M295" s="206"/>
    </row>
    <row r="296" spans="2:13">
      <c r="B296" s="255"/>
      <c r="C296" s="294"/>
      <c r="D296" s="201"/>
      <c r="E296" s="3" t="s">
        <v>96</v>
      </c>
      <c r="F296" s="55">
        <v>0.4770833333333333</v>
      </c>
      <c r="G296" s="236"/>
      <c r="H296" s="278"/>
      <c r="I296" s="225"/>
      <c r="J296" s="201"/>
      <c r="K296" s="375"/>
      <c r="L296" s="401"/>
      <c r="M296" s="207"/>
    </row>
    <row r="297" spans="2:13">
      <c r="B297" s="255"/>
      <c r="C297" s="293" t="s">
        <v>221</v>
      </c>
      <c r="D297" s="199">
        <v>0.22152777777777777</v>
      </c>
      <c r="E297" s="3" t="s">
        <v>35</v>
      </c>
      <c r="F297" s="55">
        <v>1.2680555555555555</v>
      </c>
      <c r="G297" s="234">
        <v>1.0927083333333334</v>
      </c>
      <c r="H297" s="224">
        <v>1.6666666666666666E-2</v>
      </c>
      <c r="I297" s="224">
        <v>0.30972222222222223</v>
      </c>
      <c r="J297" s="199">
        <v>0.89097222222222217</v>
      </c>
      <c r="K297" s="373">
        <f>SUM(D297+G297+H297+I297+J297)</f>
        <v>2.5315972222222221</v>
      </c>
      <c r="L297" s="401"/>
      <c r="M297" s="206" t="s">
        <v>222</v>
      </c>
    </row>
    <row r="298" spans="2:13">
      <c r="B298" s="255"/>
      <c r="C298" s="294"/>
      <c r="D298" s="201"/>
      <c r="E298" s="3" t="s">
        <v>67</v>
      </c>
      <c r="F298" s="55">
        <v>0.91736111111111107</v>
      </c>
      <c r="G298" s="236"/>
      <c r="H298" s="225"/>
      <c r="I298" s="225"/>
      <c r="J298" s="201"/>
      <c r="K298" s="375"/>
      <c r="L298" s="401"/>
      <c r="M298" s="207"/>
    </row>
    <row r="299" spans="2:13">
      <c r="B299" s="255"/>
      <c r="C299" s="80" t="s">
        <v>223</v>
      </c>
      <c r="D299" s="81">
        <v>1.4041666666666668</v>
      </c>
      <c r="E299" s="3" t="s">
        <v>8</v>
      </c>
      <c r="F299" s="55" t="s">
        <v>105</v>
      </c>
      <c r="G299" s="90" t="s">
        <v>118</v>
      </c>
      <c r="H299" s="92" t="s">
        <v>166</v>
      </c>
      <c r="I299" s="92">
        <v>0.72916666666666663</v>
      </c>
      <c r="J299" s="168">
        <v>1.0180555555555555</v>
      </c>
      <c r="K299" s="151">
        <f>SUM(D299+I299+J299)</f>
        <v>3.1513888888888886</v>
      </c>
      <c r="L299" s="401"/>
      <c r="M299" s="123"/>
    </row>
    <row r="300" spans="2:13">
      <c r="B300" s="255"/>
      <c r="C300" s="173" t="s">
        <v>398</v>
      </c>
      <c r="D300" s="81">
        <v>3.5347222222222219</v>
      </c>
      <c r="E300" s="307" t="s">
        <v>116</v>
      </c>
      <c r="F300" s="308"/>
      <c r="G300" s="308"/>
      <c r="H300" s="92" t="s">
        <v>166</v>
      </c>
      <c r="I300" s="92" t="s">
        <v>167</v>
      </c>
      <c r="J300" s="89">
        <v>1.0722222222222222</v>
      </c>
      <c r="K300" s="131">
        <f>SUM(D300+J300)</f>
        <v>4.6069444444444443</v>
      </c>
      <c r="L300" s="401"/>
      <c r="M300" s="129" t="s">
        <v>400</v>
      </c>
    </row>
    <row r="301" spans="2:13">
      <c r="B301" s="255"/>
      <c r="C301" s="173" t="s">
        <v>401</v>
      </c>
      <c r="D301" s="81">
        <v>4.2305555555555552</v>
      </c>
      <c r="E301" s="3" t="s">
        <v>8</v>
      </c>
      <c r="F301" s="55" t="s">
        <v>105</v>
      </c>
      <c r="G301" s="90" t="s">
        <v>118</v>
      </c>
      <c r="H301" s="41">
        <v>0.25138888888888888</v>
      </c>
      <c r="I301" s="92">
        <v>2.5249999999999999</v>
      </c>
      <c r="J301" s="168">
        <v>8.6111111111111124E-2</v>
      </c>
      <c r="K301" s="151">
        <f>SUM(D301+H301+I301+J301)</f>
        <v>7.0930555555555559</v>
      </c>
      <c r="L301" s="401"/>
      <c r="M301" s="171" t="s">
        <v>399</v>
      </c>
    </row>
    <row r="302" spans="2:13">
      <c r="B302" s="255"/>
      <c r="C302" s="80" t="s">
        <v>224</v>
      </c>
      <c r="D302" s="81">
        <v>0.58958333333333335</v>
      </c>
      <c r="E302" s="3" t="s">
        <v>8</v>
      </c>
      <c r="F302" s="55" t="s">
        <v>105</v>
      </c>
      <c r="G302" s="90" t="s">
        <v>118</v>
      </c>
      <c r="H302" s="41">
        <v>0.32222222222222224</v>
      </c>
      <c r="I302" s="92">
        <v>0.65347222222222223</v>
      </c>
      <c r="J302" s="89">
        <v>0.46736111111111112</v>
      </c>
      <c r="K302" s="151">
        <f>SUM(D302+H302+I302+J302)</f>
        <v>2.0326388888888891</v>
      </c>
      <c r="L302" s="401"/>
      <c r="M302" s="123" t="s">
        <v>385</v>
      </c>
    </row>
    <row r="303" spans="2:13">
      <c r="B303" s="255"/>
      <c r="C303" s="80" t="s">
        <v>225</v>
      </c>
      <c r="D303" s="81">
        <v>0.65138888888888891</v>
      </c>
      <c r="E303" s="3" t="s">
        <v>8</v>
      </c>
      <c r="F303" s="55" t="s">
        <v>105</v>
      </c>
      <c r="G303" s="90" t="s">
        <v>118</v>
      </c>
      <c r="H303" s="41">
        <v>0.5395833333333333</v>
      </c>
      <c r="I303" s="92">
        <v>1.965972222222222</v>
      </c>
      <c r="J303" s="89">
        <v>0.84236111111111101</v>
      </c>
      <c r="K303" s="151">
        <f t="shared" ref="K303" si="40">SUM(D303+H303+I303+J303)</f>
        <v>3.999305555555555</v>
      </c>
      <c r="L303" s="401"/>
      <c r="M303" s="123"/>
    </row>
    <row r="304" spans="2:13">
      <c r="B304" s="255"/>
      <c r="C304" s="293" t="s">
        <v>226</v>
      </c>
      <c r="D304" s="199">
        <v>2.9729166666666664</v>
      </c>
      <c r="E304" s="3" t="s">
        <v>35</v>
      </c>
      <c r="F304" s="55">
        <v>0.75416666666666676</v>
      </c>
      <c r="G304" s="234">
        <v>0.48645833333333338</v>
      </c>
      <c r="H304" s="224">
        <v>3.4027777777777775E-2</v>
      </c>
      <c r="I304" s="224">
        <v>1.3159722222222221</v>
      </c>
      <c r="J304" s="199">
        <v>0.81736111111111109</v>
      </c>
      <c r="K304" s="373">
        <f>SUM(D304+G304+H304+I304+J304)</f>
        <v>5.6267361111111107</v>
      </c>
      <c r="L304" s="401"/>
      <c r="M304" s="206"/>
    </row>
    <row r="305" spans="2:13">
      <c r="B305" s="255"/>
      <c r="C305" s="294"/>
      <c r="D305" s="201"/>
      <c r="E305" s="3" t="s">
        <v>67</v>
      </c>
      <c r="F305" s="55">
        <v>0.21875</v>
      </c>
      <c r="G305" s="236"/>
      <c r="H305" s="225"/>
      <c r="I305" s="225"/>
      <c r="J305" s="201"/>
      <c r="K305" s="375"/>
      <c r="L305" s="401"/>
      <c r="M305" s="207"/>
    </row>
    <row r="306" spans="2:13">
      <c r="B306" s="255"/>
      <c r="C306" s="293" t="s">
        <v>227</v>
      </c>
      <c r="D306" s="199">
        <v>1.5951388888888889</v>
      </c>
      <c r="E306" s="3" t="s">
        <v>35</v>
      </c>
      <c r="F306" s="55">
        <v>0.4861111111111111</v>
      </c>
      <c r="G306" s="234">
        <v>0.35590277777777779</v>
      </c>
      <c r="H306" s="224">
        <v>5.347222222222222E-2</v>
      </c>
      <c r="I306" s="224">
        <v>1.1652777777777776</v>
      </c>
      <c r="J306" s="199">
        <v>0.60416666666666663</v>
      </c>
      <c r="K306" s="373">
        <f>SUM(D306+G306+H306+I306+J306)</f>
        <v>3.7739583333333333</v>
      </c>
      <c r="L306" s="401"/>
      <c r="M306" s="206"/>
    </row>
    <row r="307" spans="2:13" ht="17.25" thickBot="1">
      <c r="B307" s="255"/>
      <c r="C307" s="295"/>
      <c r="D307" s="204"/>
      <c r="E307" s="8" t="s">
        <v>67</v>
      </c>
      <c r="F307" s="53">
        <v>0.22569444444444445</v>
      </c>
      <c r="G307" s="309"/>
      <c r="H307" s="230"/>
      <c r="I307" s="230"/>
      <c r="J307" s="204"/>
      <c r="K307" s="374"/>
      <c r="L307" s="402"/>
      <c r="M307" s="208"/>
    </row>
    <row r="308" spans="2:13">
      <c r="B308" s="260" t="s">
        <v>389</v>
      </c>
      <c r="C308" s="296" t="s">
        <v>407</v>
      </c>
      <c r="D308" s="205">
        <v>1.5951388888888889</v>
      </c>
      <c r="E308" s="7" t="s">
        <v>79</v>
      </c>
      <c r="F308" s="57">
        <v>1.1076388888888888</v>
      </c>
      <c r="G308" s="310">
        <v>1.205324074074074</v>
      </c>
      <c r="H308" s="318">
        <v>9.5138888888888884E-2</v>
      </c>
      <c r="I308" s="318">
        <v>1.4173611111111111</v>
      </c>
      <c r="J308" s="346" t="s">
        <v>403</v>
      </c>
      <c r="K308" s="391">
        <f>SUM(D308+G308+H308+I308)</f>
        <v>4.3129629629629633</v>
      </c>
      <c r="L308" s="403">
        <f>AVERAGE(K308:K345)</f>
        <v>3.4507207491582501</v>
      </c>
      <c r="M308" s="348" t="s">
        <v>399</v>
      </c>
    </row>
    <row r="309" spans="2:13">
      <c r="B309" s="261"/>
      <c r="C309" s="297"/>
      <c r="D309" s="204"/>
      <c r="E309" s="3" t="s">
        <v>97</v>
      </c>
      <c r="F309" s="55">
        <v>1.211111111111111</v>
      </c>
      <c r="G309" s="309"/>
      <c r="H309" s="230"/>
      <c r="I309" s="230"/>
      <c r="J309" s="214"/>
      <c r="K309" s="382"/>
      <c r="L309" s="401"/>
      <c r="M309" s="208"/>
    </row>
    <row r="310" spans="2:13">
      <c r="B310" s="261"/>
      <c r="C310" s="292"/>
      <c r="D310" s="201"/>
      <c r="E310" s="3" t="s">
        <v>47</v>
      </c>
      <c r="F310" s="55">
        <v>1.2972222222222223</v>
      </c>
      <c r="G310" s="236"/>
      <c r="H310" s="225"/>
      <c r="I310" s="225"/>
      <c r="J310" s="203"/>
      <c r="K310" s="372"/>
      <c r="L310" s="401"/>
      <c r="M310" s="207"/>
    </row>
    <row r="311" spans="2:13">
      <c r="B311" s="261"/>
      <c r="C311" s="284" t="s">
        <v>346</v>
      </c>
      <c r="D311" s="199">
        <v>2.6673611111111111</v>
      </c>
      <c r="E311" s="3" t="s">
        <v>38</v>
      </c>
      <c r="F311" s="55">
        <v>4.115277777777778</v>
      </c>
      <c r="G311" s="234">
        <v>2.9340277777777781</v>
      </c>
      <c r="H311" s="224">
        <v>0.2638888888888889</v>
      </c>
      <c r="I311" s="224">
        <v>2.8194444444444446</v>
      </c>
      <c r="J311" s="199">
        <v>1.1680555555555556</v>
      </c>
      <c r="K311" s="373">
        <f>SUM(D311+G311+H311+I311+J311)</f>
        <v>9.8527777777777796</v>
      </c>
      <c r="L311" s="401"/>
      <c r="M311" s="206"/>
    </row>
    <row r="312" spans="2:13">
      <c r="B312" s="261"/>
      <c r="C312" s="290"/>
      <c r="D312" s="204"/>
      <c r="E312" s="3" t="s">
        <v>98</v>
      </c>
      <c r="F312" s="55">
        <v>2.0034722222222223</v>
      </c>
      <c r="G312" s="309"/>
      <c r="H312" s="230"/>
      <c r="I312" s="230"/>
      <c r="J312" s="204"/>
      <c r="K312" s="374"/>
      <c r="L312" s="401"/>
      <c r="M312" s="208"/>
    </row>
    <row r="313" spans="2:13">
      <c r="B313" s="261"/>
      <c r="C313" s="285"/>
      <c r="D313" s="201"/>
      <c r="E313" s="3" t="s">
        <v>99</v>
      </c>
      <c r="F313" s="55">
        <v>2.6833333333333336</v>
      </c>
      <c r="G313" s="236"/>
      <c r="H313" s="225"/>
      <c r="I313" s="225"/>
      <c r="J313" s="201"/>
      <c r="K313" s="375"/>
      <c r="L313" s="401"/>
      <c r="M313" s="207"/>
    </row>
    <row r="314" spans="2:13">
      <c r="B314" s="261"/>
      <c r="C314" s="284" t="s">
        <v>347</v>
      </c>
      <c r="D314" s="199">
        <v>0.83611111111111114</v>
      </c>
      <c r="E314" s="3" t="s">
        <v>48</v>
      </c>
      <c r="F314" s="55">
        <v>2.1673611111111111</v>
      </c>
      <c r="G314" s="234">
        <f>AVERAGE(F314:F316)</f>
        <v>1.8053240740740737</v>
      </c>
      <c r="H314" s="224">
        <v>0.19513888888888889</v>
      </c>
      <c r="I314" s="224">
        <v>0.46180555555555558</v>
      </c>
      <c r="J314" s="199">
        <v>0.83263888888888893</v>
      </c>
      <c r="K314" s="373">
        <f>SUM(D314+G314+H314+I314+J314)</f>
        <v>4.131018518518518</v>
      </c>
      <c r="L314" s="401"/>
      <c r="M314" s="206"/>
    </row>
    <row r="315" spans="2:13">
      <c r="B315" s="261"/>
      <c r="C315" s="290"/>
      <c r="D315" s="204"/>
      <c r="E315" s="3" t="s">
        <v>93</v>
      </c>
      <c r="F315" s="55">
        <v>2.0729166666666665</v>
      </c>
      <c r="G315" s="309"/>
      <c r="H315" s="230"/>
      <c r="I315" s="230"/>
      <c r="J315" s="204"/>
      <c r="K315" s="374"/>
      <c r="L315" s="401"/>
      <c r="M315" s="208"/>
    </row>
    <row r="316" spans="2:13">
      <c r="B316" s="261"/>
      <c r="C316" s="285"/>
      <c r="D316" s="201"/>
      <c r="E316" s="3" t="s">
        <v>47</v>
      </c>
      <c r="F316" s="55">
        <v>1.1756944444444444</v>
      </c>
      <c r="G316" s="236"/>
      <c r="H316" s="225"/>
      <c r="I316" s="225"/>
      <c r="J316" s="201"/>
      <c r="K316" s="375"/>
      <c r="L316" s="401"/>
      <c r="M316" s="207"/>
    </row>
    <row r="317" spans="2:13">
      <c r="B317" s="261"/>
      <c r="C317" s="284" t="s">
        <v>348</v>
      </c>
      <c r="D317" s="199">
        <v>1.0680555555555555</v>
      </c>
      <c r="E317" s="3" t="s">
        <v>35</v>
      </c>
      <c r="F317" s="55">
        <v>0.84930555555555554</v>
      </c>
      <c r="G317" s="234">
        <v>0.93263888888888891</v>
      </c>
      <c r="H317" s="224">
        <v>3.2638888888888891E-2</v>
      </c>
      <c r="I317" s="224">
        <v>0.23819444444444446</v>
      </c>
      <c r="J317" s="199">
        <v>1.2618055555555556</v>
      </c>
      <c r="K317" s="373">
        <f>SUM(D317+G317+H317+I317+J317)</f>
        <v>3.5333333333333337</v>
      </c>
      <c r="L317" s="401"/>
      <c r="M317" s="206"/>
    </row>
    <row r="318" spans="2:13">
      <c r="B318" s="261"/>
      <c r="C318" s="285"/>
      <c r="D318" s="201"/>
      <c r="E318" s="3" t="s">
        <v>82</v>
      </c>
      <c r="F318" s="55">
        <v>1.0159722222222223</v>
      </c>
      <c r="G318" s="236"/>
      <c r="H318" s="225"/>
      <c r="I318" s="225"/>
      <c r="J318" s="201"/>
      <c r="K318" s="375"/>
      <c r="L318" s="401"/>
      <c r="M318" s="207"/>
    </row>
    <row r="319" spans="2:13">
      <c r="B319" s="261"/>
      <c r="C319" s="291" t="s">
        <v>383</v>
      </c>
      <c r="D319" s="199">
        <v>1.3611111111111109</v>
      </c>
      <c r="E319" s="3" t="s">
        <v>36</v>
      </c>
      <c r="F319" s="55">
        <v>2.4812499999999997</v>
      </c>
      <c r="G319" s="234">
        <v>2.6545138888888884</v>
      </c>
      <c r="H319" s="224">
        <v>0.24583333333333335</v>
      </c>
      <c r="I319" s="224">
        <v>1.0590277777777779</v>
      </c>
      <c r="J319" s="344" t="s">
        <v>408</v>
      </c>
      <c r="K319" s="373">
        <f>SUM(D319+G319+H319+I319)</f>
        <v>5.3204861111111104</v>
      </c>
      <c r="L319" s="401"/>
      <c r="M319" s="206" t="s">
        <v>409</v>
      </c>
    </row>
    <row r="320" spans="2:13">
      <c r="B320" s="261"/>
      <c r="C320" s="292"/>
      <c r="D320" s="201"/>
      <c r="E320" s="3" t="s">
        <v>67</v>
      </c>
      <c r="F320" s="55">
        <v>2.8277777777777775</v>
      </c>
      <c r="G320" s="236"/>
      <c r="H320" s="225"/>
      <c r="I320" s="225"/>
      <c r="J320" s="345"/>
      <c r="K320" s="375"/>
      <c r="L320" s="401"/>
      <c r="M320" s="207"/>
    </row>
    <row r="321" spans="2:13">
      <c r="B321" s="261"/>
      <c r="C321" s="284" t="s">
        <v>349</v>
      </c>
      <c r="D321" s="199">
        <v>0.33958333333333335</v>
      </c>
      <c r="E321" s="3" t="s">
        <v>35</v>
      </c>
      <c r="F321" s="55">
        <v>1.2708333333333333</v>
      </c>
      <c r="G321" s="234">
        <v>1.2222222222222221</v>
      </c>
      <c r="H321" s="224">
        <v>0.40625</v>
      </c>
      <c r="I321" s="224">
        <v>0.1361111111111111</v>
      </c>
      <c r="J321" s="199">
        <v>0.4375</v>
      </c>
      <c r="K321" s="373">
        <f>SUM(D321+G321+H321+I321+J321)</f>
        <v>2.5416666666666665</v>
      </c>
      <c r="L321" s="401"/>
      <c r="M321" s="206"/>
    </row>
    <row r="322" spans="2:13">
      <c r="B322" s="261"/>
      <c r="C322" s="285"/>
      <c r="D322" s="201"/>
      <c r="E322" s="3" t="s">
        <v>67</v>
      </c>
      <c r="F322" s="55">
        <v>1.1736111111111112</v>
      </c>
      <c r="G322" s="236"/>
      <c r="H322" s="225"/>
      <c r="I322" s="225"/>
      <c r="J322" s="201"/>
      <c r="K322" s="375"/>
      <c r="L322" s="401"/>
      <c r="M322" s="207"/>
    </row>
    <row r="323" spans="2:13">
      <c r="B323" s="261"/>
      <c r="C323" s="170" t="s">
        <v>410</v>
      </c>
      <c r="D323" s="111">
        <v>0.69374999999999998</v>
      </c>
      <c r="E323" s="3" t="s">
        <v>8</v>
      </c>
      <c r="F323" s="55" t="s">
        <v>118</v>
      </c>
      <c r="G323" s="113" t="s">
        <v>144</v>
      </c>
      <c r="H323" s="109" t="s">
        <v>166</v>
      </c>
      <c r="I323" s="109">
        <v>1.2986111111111112</v>
      </c>
      <c r="J323" s="168" t="s">
        <v>403</v>
      </c>
      <c r="K323" s="151">
        <f>D323+I323</f>
        <v>1.9923611111111112</v>
      </c>
      <c r="L323" s="401"/>
      <c r="M323" s="171" t="s">
        <v>411</v>
      </c>
    </row>
    <row r="324" spans="2:13">
      <c r="B324" s="261"/>
      <c r="C324" s="182" t="s">
        <v>442</v>
      </c>
      <c r="D324" s="111">
        <v>2.4173611111111111</v>
      </c>
      <c r="E324" s="18" t="s">
        <v>444</v>
      </c>
      <c r="F324" s="18" t="s">
        <v>445</v>
      </c>
      <c r="G324" s="18" t="s">
        <v>445</v>
      </c>
      <c r="H324" s="185" t="s">
        <v>166</v>
      </c>
      <c r="I324" s="109">
        <v>0.6479166666666667</v>
      </c>
      <c r="J324" s="112">
        <v>0.66527777777777775</v>
      </c>
      <c r="K324" s="131">
        <f>D324+I324+J324</f>
        <v>3.7305555555555556</v>
      </c>
      <c r="L324" s="401"/>
      <c r="M324" s="129" t="s">
        <v>441</v>
      </c>
    </row>
    <row r="325" spans="2:13">
      <c r="B325" s="261"/>
      <c r="C325" s="169" t="s">
        <v>422</v>
      </c>
      <c r="D325" s="111">
        <v>0.56736111111111109</v>
      </c>
      <c r="E325" s="307" t="s">
        <v>116</v>
      </c>
      <c r="F325" s="308"/>
      <c r="G325" s="308"/>
      <c r="H325" s="109" t="s">
        <v>166</v>
      </c>
      <c r="I325" s="109" t="s">
        <v>166</v>
      </c>
      <c r="J325" s="114" t="s">
        <v>384</v>
      </c>
      <c r="K325" s="149">
        <f>D325</f>
        <v>0.56736111111111109</v>
      </c>
      <c r="L325" s="401"/>
      <c r="M325" s="129" t="s">
        <v>451</v>
      </c>
    </row>
    <row r="326" spans="2:13">
      <c r="B326" s="261"/>
      <c r="C326" s="118" t="s">
        <v>350</v>
      </c>
      <c r="D326" s="142" t="s">
        <v>104</v>
      </c>
      <c r="E326" s="325" t="s">
        <v>116</v>
      </c>
      <c r="F326" s="326"/>
      <c r="G326" s="326"/>
      <c r="H326" s="143" t="s">
        <v>166</v>
      </c>
      <c r="I326" s="143" t="s">
        <v>166</v>
      </c>
      <c r="J326" s="144" t="s">
        <v>384</v>
      </c>
      <c r="K326" s="140">
        <v>0</v>
      </c>
      <c r="L326" s="401"/>
      <c r="M326" s="145"/>
    </row>
    <row r="327" spans="2:13">
      <c r="B327" s="261"/>
      <c r="C327" s="284" t="s">
        <v>351</v>
      </c>
      <c r="D327" s="199">
        <v>2.3402777777777777</v>
      </c>
      <c r="E327" s="3" t="s">
        <v>36</v>
      </c>
      <c r="F327" s="55">
        <v>1.0263888888888888</v>
      </c>
      <c r="G327" s="234">
        <v>0.92638888888888893</v>
      </c>
      <c r="H327" s="224">
        <v>4.5833333333333337E-2</v>
      </c>
      <c r="I327" s="224">
        <v>0.25208333333333333</v>
      </c>
      <c r="J327" s="199">
        <v>0.36458333333333331</v>
      </c>
      <c r="K327" s="373">
        <f>SUM(D327+G327+H327+I327+J327)</f>
        <v>3.9291666666666667</v>
      </c>
      <c r="L327" s="401"/>
      <c r="M327" s="206"/>
    </row>
    <row r="328" spans="2:13">
      <c r="B328" s="261"/>
      <c r="C328" s="285"/>
      <c r="D328" s="201"/>
      <c r="E328" s="3" t="s">
        <v>67</v>
      </c>
      <c r="F328" s="55">
        <v>0.82708333333333339</v>
      </c>
      <c r="G328" s="236"/>
      <c r="H328" s="225"/>
      <c r="I328" s="225"/>
      <c r="J328" s="201"/>
      <c r="K328" s="375"/>
      <c r="L328" s="401"/>
      <c r="M328" s="207"/>
    </row>
    <row r="329" spans="2:13">
      <c r="B329" s="261"/>
      <c r="C329" s="117" t="s">
        <v>352</v>
      </c>
      <c r="D329" s="111">
        <v>1.6618055555555555</v>
      </c>
      <c r="E329" s="3" t="s">
        <v>8</v>
      </c>
      <c r="F329" s="55" t="s">
        <v>118</v>
      </c>
      <c r="G329" s="113" t="s">
        <v>118</v>
      </c>
      <c r="H329" s="109" t="s">
        <v>166</v>
      </c>
      <c r="I329" s="109">
        <v>1.3333333333333333</v>
      </c>
      <c r="J329" s="112">
        <v>1.7236111111111112</v>
      </c>
      <c r="K329" s="131">
        <f>SUM(D329+I329+J329)</f>
        <v>4.71875</v>
      </c>
      <c r="L329" s="401"/>
      <c r="M329" s="123"/>
    </row>
    <row r="330" spans="2:13">
      <c r="B330" s="261"/>
      <c r="C330" s="117" t="s">
        <v>353</v>
      </c>
      <c r="D330" s="111">
        <v>2.0270833333333331</v>
      </c>
      <c r="E330" s="3" t="s">
        <v>66</v>
      </c>
      <c r="F330" s="55" t="s">
        <v>118</v>
      </c>
      <c r="G330" s="113" t="s">
        <v>118</v>
      </c>
      <c r="H330" s="109" t="s">
        <v>166</v>
      </c>
      <c r="I330" s="109" t="s">
        <v>166</v>
      </c>
      <c r="J330" s="74">
        <v>1.1354166666666667</v>
      </c>
      <c r="K330" s="131">
        <f>D330+J330</f>
        <v>3.1624999999999996</v>
      </c>
      <c r="L330" s="401"/>
      <c r="M330" s="123"/>
    </row>
    <row r="331" spans="2:13">
      <c r="B331" s="261"/>
      <c r="C331" s="284" t="s">
        <v>354</v>
      </c>
      <c r="D331" s="202">
        <v>2.3687499999999999</v>
      </c>
      <c r="E331" s="3" t="s">
        <v>36</v>
      </c>
      <c r="F331" s="55">
        <v>0.71388888888888891</v>
      </c>
      <c r="G331" s="234">
        <v>0.96006944444444442</v>
      </c>
      <c r="H331" s="277">
        <v>0.83194444444444438</v>
      </c>
      <c r="I331" s="224">
        <v>1.0006944444444443</v>
      </c>
      <c r="J331" s="199">
        <v>0.50902777777777775</v>
      </c>
      <c r="K331" s="373">
        <f>SUM(D331+G331+H331+I331+J331)</f>
        <v>5.6704861111111109</v>
      </c>
      <c r="L331" s="401"/>
      <c r="M331" s="206"/>
    </row>
    <row r="332" spans="2:13">
      <c r="B332" s="261"/>
      <c r="C332" s="285"/>
      <c r="D332" s="203"/>
      <c r="E332" s="3" t="s">
        <v>67</v>
      </c>
      <c r="F332" s="55">
        <v>1.20625</v>
      </c>
      <c r="G332" s="236"/>
      <c r="H332" s="278"/>
      <c r="I332" s="225"/>
      <c r="J332" s="201"/>
      <c r="K332" s="375"/>
      <c r="L332" s="401"/>
      <c r="M332" s="207"/>
    </row>
    <row r="333" spans="2:13">
      <c r="B333" s="261"/>
      <c r="C333" s="284" t="s">
        <v>355</v>
      </c>
      <c r="D333" s="199">
        <v>1.1138888888888889</v>
      </c>
      <c r="E333" s="190" t="s">
        <v>82</v>
      </c>
      <c r="F333" s="55">
        <v>0.76250000000000007</v>
      </c>
      <c r="G333" s="234">
        <v>1.5770833333333334</v>
      </c>
      <c r="H333" s="224">
        <v>7.2916666666666671E-2</v>
      </c>
      <c r="I333" s="224">
        <v>0.22708333333333333</v>
      </c>
      <c r="J333" s="199">
        <v>0.4826388888888889</v>
      </c>
      <c r="K333" s="373">
        <f>SUM(D333+G333+H333+I333+J333)</f>
        <v>3.473611111111111</v>
      </c>
      <c r="L333" s="401"/>
      <c r="M333" s="206" t="s">
        <v>412</v>
      </c>
    </row>
    <row r="334" spans="2:13">
      <c r="B334" s="261"/>
      <c r="C334" s="285"/>
      <c r="D334" s="201"/>
      <c r="E334" s="190" t="s">
        <v>35</v>
      </c>
      <c r="F334" s="55">
        <v>0.81458333333333333</v>
      </c>
      <c r="G334" s="236"/>
      <c r="H334" s="225"/>
      <c r="I334" s="225"/>
      <c r="J334" s="201"/>
      <c r="K334" s="375"/>
      <c r="L334" s="401"/>
      <c r="M334" s="207"/>
    </row>
    <row r="335" spans="2:13">
      <c r="B335" s="261"/>
      <c r="C335" s="291" t="s">
        <v>413</v>
      </c>
      <c r="D335" s="199">
        <v>0.7055555555555556</v>
      </c>
      <c r="E335" s="190" t="s">
        <v>100</v>
      </c>
      <c r="F335" s="55">
        <v>0.48055555555555557</v>
      </c>
      <c r="G335" s="234">
        <v>1.0527777777777778</v>
      </c>
      <c r="H335" s="277">
        <v>0.23194444444444443</v>
      </c>
      <c r="I335" s="224">
        <v>0.4680555555555555</v>
      </c>
      <c r="J335" s="199">
        <v>1.3194444444444444E-2</v>
      </c>
      <c r="K335" s="373">
        <f>SUM(D335+G335+H335+I335+J335)</f>
        <v>2.4715277777777778</v>
      </c>
      <c r="L335" s="401"/>
      <c r="M335" s="358" t="s">
        <v>453</v>
      </c>
    </row>
    <row r="336" spans="2:13">
      <c r="B336" s="261"/>
      <c r="C336" s="292"/>
      <c r="D336" s="201"/>
      <c r="E336" s="190" t="s">
        <v>67</v>
      </c>
      <c r="F336" s="55">
        <v>0.57222222222222219</v>
      </c>
      <c r="G336" s="236"/>
      <c r="H336" s="278"/>
      <c r="I336" s="225"/>
      <c r="J336" s="201"/>
      <c r="K336" s="375"/>
      <c r="L336" s="401"/>
      <c r="M336" s="359"/>
    </row>
    <row r="337" spans="2:13">
      <c r="B337" s="261"/>
      <c r="C337" s="284" t="s">
        <v>356</v>
      </c>
      <c r="D337" s="199">
        <v>0.41180555555555554</v>
      </c>
      <c r="E337" s="190" t="s">
        <v>101</v>
      </c>
      <c r="F337" s="55">
        <v>1.1618055555555555</v>
      </c>
      <c r="G337" s="234">
        <v>2.2847222222222223</v>
      </c>
      <c r="H337" s="224">
        <v>4.5138888888888888E-2</v>
      </c>
      <c r="I337" s="224">
        <v>0.39374999999999999</v>
      </c>
      <c r="J337" s="199">
        <v>0.7715277777777777</v>
      </c>
      <c r="K337" s="373">
        <f t="shared" ref="K337" si="41">SUM(D337+G337+H337+I337+J337)</f>
        <v>3.9069444444444441</v>
      </c>
      <c r="L337" s="401"/>
      <c r="M337" s="206"/>
    </row>
    <row r="338" spans="2:13">
      <c r="B338" s="261"/>
      <c r="C338" s="285"/>
      <c r="D338" s="201"/>
      <c r="E338" s="3" t="s">
        <v>82</v>
      </c>
      <c r="F338" s="55">
        <v>1.1229166666666666</v>
      </c>
      <c r="G338" s="236"/>
      <c r="H338" s="225"/>
      <c r="I338" s="225"/>
      <c r="J338" s="201"/>
      <c r="K338" s="375"/>
      <c r="L338" s="401"/>
      <c r="M338" s="207"/>
    </row>
    <row r="339" spans="2:13">
      <c r="B339" s="261"/>
      <c r="C339" s="284" t="s">
        <v>357</v>
      </c>
      <c r="D339" s="199">
        <v>1.4805555555555554</v>
      </c>
      <c r="E339" s="3" t="s">
        <v>35</v>
      </c>
      <c r="F339" s="55">
        <v>0.43333333333333335</v>
      </c>
      <c r="G339" s="234">
        <v>0.45729166666666665</v>
      </c>
      <c r="H339" s="277">
        <v>0.12708333333333333</v>
      </c>
      <c r="I339" s="224">
        <v>0.87986111111111109</v>
      </c>
      <c r="J339" s="202" t="s">
        <v>403</v>
      </c>
      <c r="K339" s="373">
        <f>SUM(D339+G339+H339+I339)</f>
        <v>2.9447916666666663</v>
      </c>
      <c r="L339" s="401"/>
      <c r="M339" s="358" t="s">
        <v>452</v>
      </c>
    </row>
    <row r="340" spans="2:13">
      <c r="B340" s="261"/>
      <c r="C340" s="285"/>
      <c r="D340" s="201"/>
      <c r="E340" s="3" t="s">
        <v>67</v>
      </c>
      <c r="F340" s="55">
        <v>0.48125000000000001</v>
      </c>
      <c r="G340" s="236"/>
      <c r="H340" s="278"/>
      <c r="I340" s="225"/>
      <c r="J340" s="203"/>
      <c r="K340" s="375"/>
      <c r="L340" s="401"/>
      <c r="M340" s="359"/>
    </row>
    <row r="341" spans="2:13">
      <c r="B341" s="261"/>
      <c r="C341" s="284" t="s">
        <v>358</v>
      </c>
      <c r="D341" s="199">
        <v>0.58680555555555558</v>
      </c>
      <c r="E341" s="3" t="s">
        <v>48</v>
      </c>
      <c r="F341" s="55">
        <v>1.3555555555555554</v>
      </c>
      <c r="G341" s="234">
        <v>2.5180555555555553</v>
      </c>
      <c r="H341" s="224">
        <v>7.4999999999999997E-2</v>
      </c>
      <c r="I341" s="224">
        <v>1.1624999999999999</v>
      </c>
      <c r="J341" s="344" t="s">
        <v>403</v>
      </c>
      <c r="K341" s="373">
        <f>SUM(D341+G341+H341+I341)</f>
        <v>4.3423611111111109</v>
      </c>
      <c r="L341" s="401"/>
      <c r="M341" s="206"/>
    </row>
    <row r="342" spans="2:13">
      <c r="B342" s="261"/>
      <c r="C342" s="285"/>
      <c r="D342" s="201"/>
      <c r="E342" s="3" t="s">
        <v>67</v>
      </c>
      <c r="F342" s="55">
        <v>1.1624999999999999</v>
      </c>
      <c r="G342" s="236"/>
      <c r="H342" s="225"/>
      <c r="I342" s="225"/>
      <c r="J342" s="345"/>
      <c r="K342" s="375"/>
      <c r="L342" s="401"/>
      <c r="M342" s="207"/>
    </row>
    <row r="343" spans="2:13">
      <c r="B343" s="261"/>
      <c r="C343" s="169" t="s">
        <v>421</v>
      </c>
      <c r="D343" s="111">
        <v>2.6993055555555556</v>
      </c>
      <c r="E343" s="307" t="s">
        <v>116</v>
      </c>
      <c r="F343" s="308"/>
      <c r="G343" s="308"/>
      <c r="H343" s="109" t="s">
        <v>149</v>
      </c>
      <c r="I343" s="109" t="s">
        <v>166</v>
      </c>
      <c r="J343" s="183" t="s">
        <v>446</v>
      </c>
      <c r="K343" s="184">
        <f>(D343)</f>
        <v>2.6993055555555556</v>
      </c>
      <c r="L343" s="401"/>
      <c r="M343" s="129" t="s">
        <v>414</v>
      </c>
    </row>
    <row r="344" spans="2:13">
      <c r="B344" s="261"/>
      <c r="C344" s="117" t="s">
        <v>359</v>
      </c>
      <c r="D344" s="111">
        <v>1.5902777777777777</v>
      </c>
      <c r="E344" s="18" t="s">
        <v>443</v>
      </c>
      <c r="F344" s="18" t="s">
        <v>445</v>
      </c>
      <c r="G344" s="18" t="s">
        <v>445</v>
      </c>
      <c r="H344" s="185" t="s">
        <v>149</v>
      </c>
      <c r="I344" s="109">
        <v>0.53055555555555556</v>
      </c>
      <c r="J344" s="168" t="s">
        <v>403</v>
      </c>
      <c r="K344" s="151">
        <f>SUM(D344+I344)</f>
        <v>2.1208333333333331</v>
      </c>
      <c r="L344" s="401"/>
      <c r="M344" s="129"/>
    </row>
    <row r="345" spans="2:13" ht="17.25" thickBot="1">
      <c r="B345" s="262"/>
      <c r="C345" s="102" t="s">
        <v>382</v>
      </c>
      <c r="D345" s="174">
        <v>0.49305555555555558</v>
      </c>
      <c r="E345" s="311" t="s">
        <v>116</v>
      </c>
      <c r="F345" s="312"/>
      <c r="G345" s="312"/>
      <c r="H345" s="175" t="s">
        <v>149</v>
      </c>
      <c r="I345" s="175" t="s">
        <v>166</v>
      </c>
      <c r="J345" s="176" t="s">
        <v>384</v>
      </c>
      <c r="K345" s="177">
        <f>D345</f>
        <v>0.49305555555555558</v>
      </c>
      <c r="L345" s="402"/>
      <c r="M345" s="178" t="s">
        <v>417</v>
      </c>
    </row>
    <row r="346" spans="2:13">
      <c r="B346" s="261" t="s">
        <v>387</v>
      </c>
      <c r="C346" s="290" t="s">
        <v>360</v>
      </c>
      <c r="D346" s="204">
        <v>1.40625</v>
      </c>
      <c r="E346" s="6" t="s">
        <v>76</v>
      </c>
      <c r="F346" s="54">
        <v>0.85972222222222217</v>
      </c>
      <c r="G346" s="309">
        <v>1.0506944444444444</v>
      </c>
      <c r="H346" s="230">
        <v>5.7638888888888885E-2</v>
      </c>
      <c r="I346" s="230">
        <v>0.27291666666666664</v>
      </c>
      <c r="J346" s="204">
        <v>0.87986111111111109</v>
      </c>
      <c r="K346" s="398">
        <f>SUM(D346+G346+H346+I346+J346)</f>
        <v>3.6673611111111111</v>
      </c>
      <c r="L346" s="403">
        <f>AVERAGE(K346:K381)</f>
        <v>2.9812047101449268</v>
      </c>
      <c r="M346" s="369"/>
    </row>
    <row r="347" spans="2:13">
      <c r="B347" s="261"/>
      <c r="C347" s="290"/>
      <c r="D347" s="204"/>
      <c r="E347" s="3" t="s">
        <v>102</v>
      </c>
      <c r="F347" s="15">
        <v>0.98611111111111116</v>
      </c>
      <c r="G347" s="309"/>
      <c r="H347" s="230"/>
      <c r="I347" s="230"/>
      <c r="J347" s="204"/>
      <c r="K347" s="399"/>
      <c r="L347" s="401"/>
      <c r="M347" s="370"/>
    </row>
    <row r="348" spans="2:13">
      <c r="B348" s="261"/>
      <c r="C348" s="285"/>
      <c r="D348" s="201"/>
      <c r="E348" s="3" t="s">
        <v>85</v>
      </c>
      <c r="F348" s="15">
        <v>1.3062500000000001</v>
      </c>
      <c r="G348" s="236"/>
      <c r="H348" s="225"/>
      <c r="I348" s="225"/>
      <c r="J348" s="201"/>
      <c r="K348" s="395"/>
      <c r="L348" s="401"/>
      <c r="M348" s="368"/>
    </row>
    <row r="349" spans="2:13">
      <c r="B349" s="261"/>
      <c r="C349" s="284" t="s">
        <v>361</v>
      </c>
      <c r="D349" s="199">
        <v>0.81597222222222221</v>
      </c>
      <c r="E349" s="3" t="s">
        <v>45</v>
      </c>
      <c r="F349" s="15">
        <v>1.4041666666666668</v>
      </c>
      <c r="G349" s="234">
        <v>1.3836805555555558</v>
      </c>
      <c r="H349" s="224">
        <v>0.17569444444444446</v>
      </c>
      <c r="I349" s="332">
        <v>1.3020833333333333</v>
      </c>
      <c r="J349" s="199">
        <v>0.64513888888888882</v>
      </c>
      <c r="K349" s="394">
        <f>SUM(D349+G349+H349+I349+J349)</f>
        <v>4.3225694444444445</v>
      </c>
      <c r="L349" s="401"/>
      <c r="M349" s="367"/>
    </row>
    <row r="350" spans="2:13">
      <c r="B350" s="261"/>
      <c r="C350" s="285"/>
      <c r="D350" s="201"/>
      <c r="E350" s="3" t="s">
        <v>67</v>
      </c>
      <c r="F350" s="15">
        <v>1.3631944444444446</v>
      </c>
      <c r="G350" s="236"/>
      <c r="H350" s="225"/>
      <c r="I350" s="334"/>
      <c r="J350" s="201"/>
      <c r="K350" s="395"/>
      <c r="L350" s="401"/>
      <c r="M350" s="368"/>
    </row>
    <row r="351" spans="2:13">
      <c r="B351" s="261"/>
      <c r="C351" s="284" t="s">
        <v>362</v>
      </c>
      <c r="D351" s="199">
        <v>1.2583333333333333</v>
      </c>
      <c r="E351" s="3" t="s">
        <v>35</v>
      </c>
      <c r="F351" s="15">
        <v>0.67222222222222217</v>
      </c>
      <c r="G351" s="234">
        <v>0.99305555555555558</v>
      </c>
      <c r="H351" s="224">
        <v>7.013888888888889E-2</v>
      </c>
      <c r="I351" s="224">
        <v>1.1368055555555556</v>
      </c>
      <c r="J351" s="199">
        <v>0.60277777777777775</v>
      </c>
      <c r="K351" s="394">
        <f t="shared" ref="K351" si="42">SUM(D351+G351+H351+I351+J351)</f>
        <v>4.0611111111111109</v>
      </c>
      <c r="L351" s="401"/>
      <c r="M351" s="367" t="s">
        <v>363</v>
      </c>
    </row>
    <row r="352" spans="2:13">
      <c r="B352" s="261"/>
      <c r="C352" s="285"/>
      <c r="D352" s="201"/>
      <c r="E352" s="3" t="s">
        <v>67</v>
      </c>
      <c r="F352" s="15">
        <v>1.3138888888888889</v>
      </c>
      <c r="G352" s="236"/>
      <c r="H352" s="225"/>
      <c r="I352" s="225"/>
      <c r="J352" s="201"/>
      <c r="K352" s="395"/>
      <c r="L352" s="401"/>
      <c r="M352" s="368"/>
    </row>
    <row r="353" spans="2:13">
      <c r="B353" s="261"/>
      <c r="C353" s="284" t="s">
        <v>364</v>
      </c>
      <c r="D353" s="199">
        <v>0.66111111111111109</v>
      </c>
      <c r="E353" s="3" t="s">
        <v>36</v>
      </c>
      <c r="F353" s="15">
        <v>0.59930555555555554</v>
      </c>
      <c r="G353" s="234">
        <v>0.84340277777777783</v>
      </c>
      <c r="H353" s="224">
        <v>5.6250000000000001E-2</v>
      </c>
      <c r="I353" s="224">
        <v>0.35347222222222219</v>
      </c>
      <c r="J353" s="199">
        <v>0.64652777777777781</v>
      </c>
      <c r="K353" s="394">
        <f t="shared" ref="K353" si="43">SUM(D353+G353+H353+I353+J353)</f>
        <v>2.5607638888888888</v>
      </c>
      <c r="L353" s="401"/>
      <c r="M353" s="367"/>
    </row>
    <row r="354" spans="2:13">
      <c r="B354" s="261"/>
      <c r="C354" s="285"/>
      <c r="D354" s="201"/>
      <c r="E354" s="3" t="s">
        <v>67</v>
      </c>
      <c r="F354" s="15">
        <v>1.0875000000000001</v>
      </c>
      <c r="G354" s="236"/>
      <c r="H354" s="225"/>
      <c r="I354" s="225"/>
      <c r="J354" s="201"/>
      <c r="K354" s="395"/>
      <c r="L354" s="401"/>
      <c r="M354" s="368"/>
    </row>
    <row r="355" spans="2:13">
      <c r="B355" s="261"/>
      <c r="C355" s="284" t="s">
        <v>365</v>
      </c>
      <c r="D355" s="199">
        <v>0.55625000000000002</v>
      </c>
      <c r="E355" s="3" t="s">
        <v>45</v>
      </c>
      <c r="F355" s="15">
        <v>1.3590277777777777</v>
      </c>
      <c r="G355" s="234">
        <v>1.3100694444444443</v>
      </c>
      <c r="H355" s="224">
        <v>6.3888888888888884E-2</v>
      </c>
      <c r="I355" s="224">
        <v>0.87013888888888891</v>
      </c>
      <c r="J355" s="199">
        <v>0.4597222222222222</v>
      </c>
      <c r="K355" s="394">
        <f t="shared" ref="K355" si="44">SUM(D355+G355+H355+I355+J355)</f>
        <v>3.260069444444444</v>
      </c>
      <c r="L355" s="401"/>
      <c r="M355" s="367"/>
    </row>
    <row r="356" spans="2:13">
      <c r="B356" s="261"/>
      <c r="C356" s="285"/>
      <c r="D356" s="201"/>
      <c r="E356" s="3" t="s">
        <v>67</v>
      </c>
      <c r="F356" s="15">
        <v>1.2611111111111111</v>
      </c>
      <c r="G356" s="236"/>
      <c r="H356" s="225"/>
      <c r="I356" s="225"/>
      <c r="J356" s="201"/>
      <c r="K356" s="395"/>
      <c r="L356" s="401"/>
      <c r="M356" s="368"/>
    </row>
    <row r="357" spans="2:13">
      <c r="B357" s="261"/>
      <c r="C357" s="284" t="s">
        <v>366</v>
      </c>
      <c r="D357" s="199">
        <v>0.84791666666666676</v>
      </c>
      <c r="E357" s="3" t="s">
        <v>36</v>
      </c>
      <c r="F357" s="15">
        <v>2.7229166666666664</v>
      </c>
      <c r="G357" s="234">
        <v>2.7201388888888891</v>
      </c>
      <c r="H357" s="224">
        <v>0.18194444444444444</v>
      </c>
      <c r="I357" s="224">
        <v>0.10833333333333334</v>
      </c>
      <c r="J357" s="199">
        <v>0.59722222222222221</v>
      </c>
      <c r="K357" s="394">
        <f t="shared" ref="K357" si="45">SUM(D357+G357+H357+I357+J357)</f>
        <v>4.4555555555555557</v>
      </c>
      <c r="L357" s="401"/>
      <c r="M357" s="367"/>
    </row>
    <row r="358" spans="2:13">
      <c r="B358" s="261"/>
      <c r="C358" s="285"/>
      <c r="D358" s="201"/>
      <c r="E358" s="3" t="s">
        <v>67</v>
      </c>
      <c r="F358" s="15">
        <v>2.7173611111111113</v>
      </c>
      <c r="G358" s="236"/>
      <c r="H358" s="225"/>
      <c r="I358" s="225"/>
      <c r="J358" s="201"/>
      <c r="K358" s="395"/>
      <c r="L358" s="401"/>
      <c r="M358" s="368"/>
    </row>
    <row r="359" spans="2:13">
      <c r="B359" s="261"/>
      <c r="C359" s="291" t="s">
        <v>415</v>
      </c>
      <c r="D359" s="199">
        <v>1.2159722222222222</v>
      </c>
      <c r="E359" s="3" t="s">
        <v>36</v>
      </c>
      <c r="F359" s="15">
        <v>0.78541666666666676</v>
      </c>
      <c r="G359" s="234">
        <v>1.125</v>
      </c>
      <c r="H359" s="224">
        <v>6.9444444444444434E-2</v>
      </c>
      <c r="I359" s="224">
        <v>0.14375000000000002</v>
      </c>
      <c r="J359" s="199">
        <v>0.27708333333333335</v>
      </c>
      <c r="K359" s="396">
        <f>SUM(D359+G359+H359+I359+J359)</f>
        <v>2.8312499999999998</v>
      </c>
      <c r="L359" s="401"/>
      <c r="M359" s="367"/>
    </row>
    <row r="360" spans="2:13">
      <c r="B360" s="261"/>
      <c r="C360" s="292"/>
      <c r="D360" s="201"/>
      <c r="E360" s="3" t="s">
        <v>67</v>
      </c>
      <c r="F360" s="15">
        <v>1.4652777777777777</v>
      </c>
      <c r="G360" s="236"/>
      <c r="H360" s="225"/>
      <c r="I360" s="225"/>
      <c r="J360" s="201"/>
      <c r="K360" s="397"/>
      <c r="L360" s="401"/>
      <c r="M360" s="368"/>
    </row>
    <row r="361" spans="2:13">
      <c r="B361" s="261"/>
      <c r="C361" s="284" t="s">
        <v>367</v>
      </c>
      <c r="D361" s="199">
        <v>2.1173611111111112</v>
      </c>
      <c r="E361" s="3" t="s">
        <v>36</v>
      </c>
      <c r="F361" s="15">
        <v>1.4152777777777779</v>
      </c>
      <c r="G361" s="234">
        <v>1.2166666666666666</v>
      </c>
      <c r="H361" s="224">
        <v>0.26944444444444443</v>
      </c>
      <c r="I361" s="224">
        <v>0.40208333333333335</v>
      </c>
      <c r="J361" s="199">
        <v>0.45763888888888887</v>
      </c>
      <c r="K361" s="394">
        <f t="shared" ref="K361" si="46">SUM(D361+G361+H361+I361+J361)</f>
        <v>4.4631944444444445</v>
      </c>
      <c r="L361" s="401"/>
      <c r="M361" s="367"/>
    </row>
    <row r="362" spans="2:13">
      <c r="B362" s="261"/>
      <c r="C362" s="285"/>
      <c r="D362" s="201"/>
      <c r="E362" s="3" t="s">
        <v>67</v>
      </c>
      <c r="F362" s="15">
        <v>1.01875</v>
      </c>
      <c r="G362" s="236"/>
      <c r="H362" s="225"/>
      <c r="I362" s="225"/>
      <c r="J362" s="201"/>
      <c r="K362" s="395"/>
      <c r="L362" s="401"/>
      <c r="M362" s="368"/>
    </row>
    <row r="363" spans="2:13">
      <c r="B363" s="261"/>
      <c r="C363" s="284" t="s">
        <v>368</v>
      </c>
      <c r="D363" s="199">
        <v>1.1097222222222223</v>
      </c>
      <c r="E363" s="3" t="s">
        <v>36</v>
      </c>
      <c r="F363" s="15">
        <v>1.5152777777777777</v>
      </c>
      <c r="G363" s="234">
        <v>1.3555555555555554</v>
      </c>
      <c r="H363" s="224">
        <v>0.14375000000000002</v>
      </c>
      <c r="I363" s="224">
        <v>0.21041666666666667</v>
      </c>
      <c r="J363" s="199">
        <v>0.31805555555555554</v>
      </c>
      <c r="K363" s="394">
        <f t="shared" ref="K363" si="47">SUM(D363+G363+H363+I363+J363)</f>
        <v>3.1374999999999997</v>
      </c>
      <c r="L363" s="401"/>
      <c r="M363" s="367"/>
    </row>
    <row r="364" spans="2:13">
      <c r="B364" s="261"/>
      <c r="C364" s="285"/>
      <c r="D364" s="201"/>
      <c r="E364" s="3" t="s">
        <v>67</v>
      </c>
      <c r="F364" s="15">
        <v>1.1958333333333333</v>
      </c>
      <c r="G364" s="236"/>
      <c r="H364" s="225"/>
      <c r="I364" s="225"/>
      <c r="J364" s="201"/>
      <c r="K364" s="395"/>
      <c r="L364" s="401"/>
      <c r="M364" s="368"/>
    </row>
    <row r="365" spans="2:13">
      <c r="B365" s="261"/>
      <c r="C365" s="298" t="s">
        <v>420</v>
      </c>
      <c r="D365" s="199">
        <v>0.47569444444444442</v>
      </c>
      <c r="E365" s="3" t="s">
        <v>103</v>
      </c>
      <c r="F365" s="15">
        <v>0.78749999999999998</v>
      </c>
      <c r="G365" s="234">
        <v>0.8197916666666667</v>
      </c>
      <c r="H365" s="224">
        <v>2.1527777777777781E-2</v>
      </c>
      <c r="I365" s="224">
        <v>0.63194444444444442</v>
      </c>
      <c r="J365" s="199">
        <v>0.38611111111111113</v>
      </c>
      <c r="K365" s="392">
        <f>SUM(D365+G365+H365+I365+J365)</f>
        <v>2.3350694444444446</v>
      </c>
      <c r="L365" s="401"/>
      <c r="M365" s="367"/>
    </row>
    <row r="366" spans="2:13">
      <c r="B366" s="261"/>
      <c r="C366" s="299"/>
      <c r="D366" s="201"/>
      <c r="E366" s="3" t="s">
        <v>67</v>
      </c>
      <c r="F366" s="15">
        <v>0.8520833333333333</v>
      </c>
      <c r="G366" s="236"/>
      <c r="H366" s="225"/>
      <c r="I366" s="225"/>
      <c r="J366" s="201"/>
      <c r="K366" s="393"/>
      <c r="L366" s="401"/>
      <c r="M366" s="368"/>
    </row>
    <row r="367" spans="2:13">
      <c r="B367" s="261"/>
      <c r="C367" s="117" t="s">
        <v>369</v>
      </c>
      <c r="D367" s="12">
        <v>1.3541666666666667</v>
      </c>
      <c r="E367" s="3" t="s">
        <v>8</v>
      </c>
      <c r="F367" s="15" t="s">
        <v>118</v>
      </c>
      <c r="G367" s="63"/>
      <c r="H367" s="69" t="s">
        <v>166</v>
      </c>
      <c r="I367" s="51">
        <v>1.2909722222222222</v>
      </c>
      <c r="J367" s="73">
        <v>0.7090277777777777</v>
      </c>
      <c r="K367" s="152">
        <f>SUM(D367+I367+J367)</f>
        <v>3.3541666666666665</v>
      </c>
      <c r="L367" s="401"/>
      <c r="M367" s="103"/>
    </row>
    <row r="368" spans="2:13">
      <c r="B368" s="261"/>
      <c r="C368" s="284" t="s">
        <v>370</v>
      </c>
      <c r="D368" s="199">
        <v>0.43472222222222223</v>
      </c>
      <c r="E368" s="3" t="s">
        <v>36</v>
      </c>
      <c r="F368" s="15">
        <v>1.3756944444444443</v>
      </c>
      <c r="G368" s="234">
        <v>1.3253472222222222</v>
      </c>
      <c r="H368" s="224">
        <v>0.12083333333333333</v>
      </c>
      <c r="I368" s="224">
        <v>0.1986111111111111</v>
      </c>
      <c r="J368" s="199">
        <v>0.41250000000000003</v>
      </c>
      <c r="K368" s="394">
        <f>SUM(D368+G368+H368+I368+J368)</f>
        <v>2.4920138888888892</v>
      </c>
      <c r="L368" s="401"/>
      <c r="M368" s="367"/>
    </row>
    <row r="369" spans="2:13">
      <c r="B369" s="261"/>
      <c r="C369" s="285"/>
      <c r="D369" s="201"/>
      <c r="E369" s="3" t="s">
        <v>67</v>
      </c>
      <c r="F369" s="15">
        <v>1.2750000000000001</v>
      </c>
      <c r="G369" s="236"/>
      <c r="H369" s="225"/>
      <c r="I369" s="225"/>
      <c r="J369" s="201"/>
      <c r="K369" s="395"/>
      <c r="L369" s="401"/>
      <c r="M369" s="368"/>
    </row>
    <row r="370" spans="2:13">
      <c r="B370" s="261"/>
      <c r="C370" s="117" t="s">
        <v>371</v>
      </c>
      <c r="D370" s="12">
        <v>1.7034722222222223</v>
      </c>
      <c r="E370" s="3" t="s">
        <v>8</v>
      </c>
      <c r="F370" s="15" t="s">
        <v>118</v>
      </c>
      <c r="G370" s="63"/>
      <c r="H370" s="51">
        <v>1.5972222222222224E-2</v>
      </c>
      <c r="I370" s="70" t="s">
        <v>168</v>
      </c>
      <c r="J370" s="73">
        <v>0.99236111111111114</v>
      </c>
      <c r="K370" s="152">
        <f>SUM(D370+H370+J370)</f>
        <v>2.7118055555555558</v>
      </c>
      <c r="L370" s="401"/>
      <c r="M370" s="78"/>
    </row>
    <row r="371" spans="2:13">
      <c r="B371" s="261"/>
      <c r="C371" s="117" t="s">
        <v>372</v>
      </c>
      <c r="D371" s="12">
        <v>0.82916666666666661</v>
      </c>
      <c r="E371" s="3" t="s">
        <v>8</v>
      </c>
      <c r="F371" s="15" t="s">
        <v>118</v>
      </c>
      <c r="G371" s="63"/>
      <c r="H371" s="69" t="s">
        <v>166</v>
      </c>
      <c r="I371" s="51">
        <v>0.71250000000000002</v>
      </c>
      <c r="J371" s="73">
        <v>0.34236111111111112</v>
      </c>
      <c r="K371" s="152">
        <f>SUM(D371+I371+J371)</f>
        <v>1.8840277777777776</v>
      </c>
      <c r="L371" s="401"/>
      <c r="M371" s="103"/>
    </row>
    <row r="372" spans="2:13">
      <c r="B372" s="261"/>
      <c r="C372" s="170" t="s">
        <v>419</v>
      </c>
      <c r="D372" s="12">
        <v>1.1312499999999999</v>
      </c>
      <c r="E372" s="307" t="s">
        <v>116</v>
      </c>
      <c r="F372" s="308"/>
      <c r="G372" s="308"/>
      <c r="H372" s="69" t="s">
        <v>166</v>
      </c>
      <c r="I372" s="69">
        <v>0.27847222222222223</v>
      </c>
      <c r="J372" s="73">
        <v>6.9444444444444434E-2</v>
      </c>
      <c r="K372" s="152">
        <f>SUM(D372+I372+J372)</f>
        <v>1.4791666666666665</v>
      </c>
      <c r="L372" s="401"/>
      <c r="M372" s="78" t="s">
        <v>416</v>
      </c>
    </row>
    <row r="373" spans="2:13">
      <c r="B373" s="261"/>
      <c r="C373" s="117" t="s">
        <v>373</v>
      </c>
      <c r="D373" s="12">
        <v>2.0430555555555556</v>
      </c>
      <c r="E373" s="3" t="s">
        <v>8</v>
      </c>
      <c r="F373" s="15" t="s">
        <v>118</v>
      </c>
      <c r="G373" s="63"/>
      <c r="H373" s="69" t="s">
        <v>166</v>
      </c>
      <c r="I373" s="51">
        <v>0.41319444444444442</v>
      </c>
      <c r="J373" s="73">
        <v>0.58611111111111114</v>
      </c>
      <c r="K373" s="152">
        <f t="shared" ref="K373:K374" si="48">SUM(D373+I373+J373)</f>
        <v>3.0423611111111111</v>
      </c>
      <c r="L373" s="401"/>
      <c r="M373" s="103" t="s">
        <v>374</v>
      </c>
    </row>
    <row r="374" spans="2:13">
      <c r="B374" s="261"/>
      <c r="C374" s="117" t="s">
        <v>375</v>
      </c>
      <c r="D374" s="12">
        <v>1.45625</v>
      </c>
      <c r="E374" s="3" t="s">
        <v>8</v>
      </c>
      <c r="F374" s="15" t="s">
        <v>118</v>
      </c>
      <c r="G374" s="63"/>
      <c r="H374" s="69" t="s">
        <v>166</v>
      </c>
      <c r="I374" s="51">
        <v>1.1479166666666667</v>
      </c>
      <c r="J374" s="73">
        <v>0.83888888888888891</v>
      </c>
      <c r="K374" s="152">
        <f t="shared" si="48"/>
        <v>3.443055555555556</v>
      </c>
      <c r="L374" s="401"/>
      <c r="M374" s="103"/>
    </row>
    <row r="375" spans="2:13">
      <c r="B375" s="261"/>
      <c r="C375" s="117" t="s">
        <v>376</v>
      </c>
      <c r="D375" s="12">
        <v>0.87083333333333324</v>
      </c>
      <c r="E375" s="3" t="s">
        <v>8</v>
      </c>
      <c r="F375" s="15" t="s">
        <v>118</v>
      </c>
      <c r="G375" s="63"/>
      <c r="H375" s="69" t="s">
        <v>166</v>
      </c>
      <c r="I375" s="51">
        <v>1.3854166666666667</v>
      </c>
      <c r="J375" s="73">
        <v>0.69166666666666676</v>
      </c>
      <c r="K375" s="152">
        <f>SUM(D375+I375+J375)</f>
        <v>2.947916666666667</v>
      </c>
      <c r="L375" s="401"/>
      <c r="M375" s="103"/>
    </row>
    <row r="376" spans="2:13">
      <c r="B376" s="261"/>
      <c r="C376" s="291" t="s">
        <v>447</v>
      </c>
      <c r="D376" s="199">
        <v>0.77638888888888891</v>
      </c>
      <c r="E376" s="3" t="s">
        <v>35</v>
      </c>
      <c r="F376" s="15">
        <v>1.2388888888888889</v>
      </c>
      <c r="G376" s="234">
        <v>1.0368055555555555</v>
      </c>
      <c r="H376" s="224">
        <v>0.16944444444444443</v>
      </c>
      <c r="I376" s="224">
        <v>0.22569444444444445</v>
      </c>
      <c r="J376" s="202">
        <v>0.97291666666666676</v>
      </c>
      <c r="K376" s="396">
        <f>SUM(D376+G376+H376+I376+J376)</f>
        <v>3.1812500000000004</v>
      </c>
      <c r="L376" s="401"/>
      <c r="M376" s="365" t="s">
        <v>448</v>
      </c>
    </row>
    <row r="377" spans="2:13">
      <c r="B377" s="261"/>
      <c r="C377" s="292"/>
      <c r="D377" s="201"/>
      <c r="E377" s="3" t="s">
        <v>67</v>
      </c>
      <c r="F377" s="15">
        <v>0.83472222222222225</v>
      </c>
      <c r="G377" s="236"/>
      <c r="H377" s="225"/>
      <c r="I377" s="225"/>
      <c r="J377" s="203"/>
      <c r="K377" s="397"/>
      <c r="L377" s="401"/>
      <c r="M377" s="366"/>
    </row>
    <row r="378" spans="2:13">
      <c r="B378" s="261"/>
      <c r="C378" s="117" t="s">
        <v>377</v>
      </c>
      <c r="D378" s="12">
        <v>1.3090277777777779</v>
      </c>
      <c r="E378" s="3" t="s">
        <v>8</v>
      </c>
      <c r="F378" s="15" t="s">
        <v>118</v>
      </c>
      <c r="G378" s="63"/>
      <c r="H378" s="69" t="s">
        <v>166</v>
      </c>
      <c r="I378" s="51">
        <v>0.59722222222222221</v>
      </c>
      <c r="J378" s="73">
        <v>0.62013888888888891</v>
      </c>
      <c r="K378" s="152">
        <f>SUM(D378+I378+J378)</f>
        <v>2.526388888888889</v>
      </c>
      <c r="L378" s="401"/>
      <c r="M378" s="103"/>
    </row>
    <row r="379" spans="2:13">
      <c r="B379" s="261"/>
      <c r="C379" s="186" t="s">
        <v>449</v>
      </c>
      <c r="D379" s="12">
        <v>0.72916666666666663</v>
      </c>
      <c r="E379" s="307" t="s">
        <v>116</v>
      </c>
      <c r="F379" s="308"/>
      <c r="G379" s="308"/>
      <c r="H379" s="69" t="s">
        <v>167</v>
      </c>
      <c r="I379" s="69" t="s">
        <v>166</v>
      </c>
      <c r="J379" s="114" t="s">
        <v>384</v>
      </c>
      <c r="K379" s="153">
        <f>D379</f>
        <v>0.72916666666666663</v>
      </c>
      <c r="L379" s="401"/>
      <c r="M379" s="78"/>
    </row>
    <row r="380" spans="2:13">
      <c r="B380" s="261"/>
      <c r="C380" s="118" t="s">
        <v>380</v>
      </c>
      <c r="D380" s="12">
        <v>1.95</v>
      </c>
      <c r="E380" s="3" t="s">
        <v>8</v>
      </c>
      <c r="F380" s="15" t="s">
        <v>118</v>
      </c>
      <c r="G380" s="63"/>
      <c r="H380" s="69" t="s">
        <v>167</v>
      </c>
      <c r="I380" s="187">
        <v>1.1319444444444444</v>
      </c>
      <c r="J380" s="168">
        <v>1</v>
      </c>
      <c r="K380" s="153">
        <f>SUM(D380+I380+J380)</f>
        <v>4.0819444444444439</v>
      </c>
      <c r="L380" s="401"/>
      <c r="M380" s="78" t="s">
        <v>378</v>
      </c>
    </row>
    <row r="381" spans="2:13" ht="17.25" thickBot="1">
      <c r="B381" s="261"/>
      <c r="C381" s="119" t="s">
        <v>379</v>
      </c>
      <c r="D381" s="87">
        <v>1.5402777777777779</v>
      </c>
      <c r="E381" s="8" t="s">
        <v>8</v>
      </c>
      <c r="F381" s="53" t="s">
        <v>118</v>
      </c>
      <c r="G381" s="67"/>
      <c r="H381" s="50">
        <v>5.7638888888888885E-2</v>
      </c>
      <c r="I381" s="50">
        <v>2.0833333333333333E-3</v>
      </c>
      <c r="J381" s="188" t="s">
        <v>454</v>
      </c>
      <c r="K381" s="189">
        <f>SUM(D381+H381+I381)</f>
        <v>1.6</v>
      </c>
      <c r="L381" s="402"/>
      <c r="M381" s="141"/>
    </row>
    <row r="382" spans="2:13">
      <c r="B382" s="260" t="s">
        <v>388</v>
      </c>
      <c r="C382" s="289" t="s">
        <v>319</v>
      </c>
      <c r="D382" s="205">
        <v>0.69444444444444453</v>
      </c>
      <c r="E382" s="7" t="s">
        <v>119</v>
      </c>
      <c r="F382" s="57">
        <v>1.6652777777777779</v>
      </c>
      <c r="G382" s="310">
        <v>1.6684027777777777</v>
      </c>
      <c r="H382" s="318">
        <v>9.7916666666666666E-2</v>
      </c>
      <c r="I382" s="318">
        <v>0.50972222222222219</v>
      </c>
      <c r="J382" s="205">
        <v>0.22013888888888888</v>
      </c>
      <c r="K382" s="376">
        <f>SUM(D382+G382+H382+I382+J382)</f>
        <v>3.1906250000000007</v>
      </c>
      <c r="L382" s="403">
        <f>AVERAGE(K382:K422)</f>
        <v>4.1285821759259251</v>
      </c>
      <c r="M382" s="208"/>
    </row>
    <row r="383" spans="2:13">
      <c r="B383" s="261"/>
      <c r="C383" s="285"/>
      <c r="D383" s="201"/>
      <c r="E383" s="3" t="s">
        <v>120</v>
      </c>
      <c r="F383" s="55">
        <v>1.6715277777777777</v>
      </c>
      <c r="G383" s="236"/>
      <c r="H383" s="225"/>
      <c r="I383" s="225"/>
      <c r="J383" s="201"/>
      <c r="K383" s="375"/>
      <c r="L383" s="401"/>
      <c r="M383" s="207"/>
    </row>
    <row r="384" spans="2:13">
      <c r="B384" s="261"/>
      <c r="C384" s="284" t="s">
        <v>320</v>
      </c>
      <c r="D384" s="199">
        <v>1.3708333333333333</v>
      </c>
      <c r="E384" s="3" t="s">
        <v>121</v>
      </c>
      <c r="F384" s="55">
        <v>1.3486111111111112</v>
      </c>
      <c r="G384" s="234">
        <v>0.25069444444444444</v>
      </c>
      <c r="H384" s="224">
        <v>7.8472222222222221E-2</v>
      </c>
      <c r="I384" s="224">
        <v>0.1076388888888889</v>
      </c>
      <c r="J384" s="199">
        <v>0.47222222222222227</v>
      </c>
      <c r="K384" s="373">
        <f>SUM(D384+G384+H384+I384+J384)</f>
        <v>2.2798611111111109</v>
      </c>
      <c r="L384" s="401"/>
      <c r="M384" s="354" t="s">
        <v>423</v>
      </c>
    </row>
    <row r="385" spans="2:13">
      <c r="B385" s="261"/>
      <c r="C385" s="290"/>
      <c r="D385" s="204"/>
      <c r="E385" s="3" t="s">
        <v>122</v>
      </c>
      <c r="F385" s="55">
        <v>1.784027777777778</v>
      </c>
      <c r="G385" s="309"/>
      <c r="H385" s="230"/>
      <c r="I385" s="230"/>
      <c r="J385" s="204"/>
      <c r="K385" s="374"/>
      <c r="L385" s="401"/>
      <c r="M385" s="364"/>
    </row>
    <row r="386" spans="2:13">
      <c r="B386" s="261"/>
      <c r="C386" s="285"/>
      <c r="D386" s="201"/>
      <c r="E386" s="3" t="s">
        <v>123</v>
      </c>
      <c r="F386" s="55">
        <v>1.3215277777777776</v>
      </c>
      <c r="G386" s="236"/>
      <c r="H386" s="225"/>
      <c r="I386" s="225"/>
      <c r="J386" s="201"/>
      <c r="K386" s="375"/>
      <c r="L386" s="401"/>
      <c r="M386" s="355"/>
    </row>
    <row r="387" spans="2:13">
      <c r="B387" s="261"/>
      <c r="C387" s="284" t="s">
        <v>321</v>
      </c>
      <c r="D387" s="199">
        <v>0.61319444444444449</v>
      </c>
      <c r="E387" s="3" t="s">
        <v>124</v>
      </c>
      <c r="F387" s="55">
        <v>2.6284722222222223</v>
      </c>
      <c r="G387" s="234">
        <v>2.1976851851851853</v>
      </c>
      <c r="H387" s="224">
        <v>0.12013888888888889</v>
      </c>
      <c r="I387" s="224">
        <v>2.0638888888888887</v>
      </c>
      <c r="J387" s="199">
        <v>0.7631944444444444</v>
      </c>
      <c r="K387" s="373">
        <f>SUM(D387+G387+H387+I387+J387)</f>
        <v>5.7581018518518512</v>
      </c>
      <c r="L387" s="401"/>
      <c r="M387" s="206"/>
    </row>
    <row r="388" spans="2:13">
      <c r="B388" s="261"/>
      <c r="C388" s="290"/>
      <c r="D388" s="204"/>
      <c r="E388" s="3" t="s">
        <v>125</v>
      </c>
      <c r="F388" s="55">
        <v>2.120138888888889</v>
      </c>
      <c r="G388" s="309"/>
      <c r="H388" s="230"/>
      <c r="I388" s="230"/>
      <c r="J388" s="204"/>
      <c r="K388" s="374"/>
      <c r="L388" s="401"/>
      <c r="M388" s="208"/>
    </row>
    <row r="389" spans="2:13">
      <c r="B389" s="261"/>
      <c r="C389" s="285"/>
      <c r="D389" s="201"/>
      <c r="E389" s="3" t="s">
        <v>126</v>
      </c>
      <c r="F389" s="55">
        <v>1.8444444444444443</v>
      </c>
      <c r="G389" s="236"/>
      <c r="H389" s="225"/>
      <c r="I389" s="225"/>
      <c r="J389" s="201"/>
      <c r="K389" s="375"/>
      <c r="L389" s="401"/>
      <c r="M389" s="207"/>
    </row>
    <row r="390" spans="2:13">
      <c r="B390" s="261"/>
      <c r="C390" s="284" t="s">
        <v>322</v>
      </c>
      <c r="D390" s="199">
        <v>0.7402777777777777</v>
      </c>
      <c r="E390" s="3" t="s">
        <v>127</v>
      </c>
      <c r="F390" s="55">
        <v>2.2965277777777779</v>
      </c>
      <c r="G390" s="234">
        <v>2.2895833333333333</v>
      </c>
      <c r="H390" s="224">
        <v>4.3055555555555562E-2</v>
      </c>
      <c r="I390" s="224">
        <v>0.15347222222222223</v>
      </c>
      <c r="J390" s="199">
        <v>0.92708333333333337</v>
      </c>
      <c r="K390" s="373">
        <f>SUM(D390+G390+H390+I390+J390)</f>
        <v>4.1534722222222218</v>
      </c>
      <c r="L390" s="401"/>
      <c r="M390" s="206"/>
    </row>
    <row r="391" spans="2:13">
      <c r="B391" s="261"/>
      <c r="C391" s="285"/>
      <c r="D391" s="201"/>
      <c r="E391" s="3" t="s">
        <v>128</v>
      </c>
      <c r="F391" s="55">
        <v>2.2826388888888887</v>
      </c>
      <c r="G391" s="236"/>
      <c r="H391" s="225"/>
      <c r="I391" s="225"/>
      <c r="J391" s="201"/>
      <c r="K391" s="375"/>
      <c r="L391" s="401"/>
      <c r="M391" s="207"/>
    </row>
    <row r="392" spans="2:13" ht="17.25" customHeight="1">
      <c r="B392" s="261"/>
      <c r="C392" s="284" t="s">
        <v>323</v>
      </c>
      <c r="D392" s="199">
        <v>0.51597222222222217</v>
      </c>
      <c r="E392" s="3" t="s">
        <v>124</v>
      </c>
      <c r="F392" s="55">
        <v>1.7555555555555555</v>
      </c>
      <c r="G392" s="234">
        <v>1.8187500000000001</v>
      </c>
      <c r="H392" s="224">
        <v>0.10972222222222222</v>
      </c>
      <c r="I392" s="224">
        <v>0.16180555555555556</v>
      </c>
      <c r="J392" s="199">
        <v>1.0173611111111112</v>
      </c>
      <c r="K392" s="373">
        <f t="shared" ref="K392" si="49">SUM(D392+G392+H392+I392+J392)</f>
        <v>3.6236111111111109</v>
      </c>
      <c r="L392" s="401"/>
      <c r="M392" s="206"/>
    </row>
    <row r="393" spans="2:13" ht="17.25" customHeight="1">
      <c r="B393" s="261"/>
      <c r="C393" s="285"/>
      <c r="D393" s="201"/>
      <c r="E393" s="3" t="s">
        <v>120</v>
      </c>
      <c r="F393" s="55">
        <v>1.8819444444444444</v>
      </c>
      <c r="G393" s="236"/>
      <c r="H393" s="225"/>
      <c r="I393" s="225"/>
      <c r="J393" s="201"/>
      <c r="K393" s="375"/>
      <c r="L393" s="401"/>
      <c r="M393" s="207"/>
    </row>
    <row r="394" spans="2:13" ht="17.25" customHeight="1">
      <c r="B394" s="261"/>
      <c r="C394" s="284" t="s">
        <v>324</v>
      </c>
      <c r="D394" s="199">
        <v>0.51041666666666663</v>
      </c>
      <c r="E394" s="3" t="s">
        <v>119</v>
      </c>
      <c r="F394" s="55">
        <v>1.3805555555555555</v>
      </c>
      <c r="G394" s="234">
        <v>1.6263888888888889</v>
      </c>
      <c r="H394" s="224">
        <v>0.25625000000000003</v>
      </c>
      <c r="I394" s="224">
        <v>4.9305555555555554E-2</v>
      </c>
      <c r="J394" s="199">
        <v>0.55833333333333335</v>
      </c>
      <c r="K394" s="373">
        <f t="shared" ref="K394" si="50">SUM(D394+G394+H394+I394+J394)</f>
        <v>3.000694444444445</v>
      </c>
      <c r="L394" s="401"/>
      <c r="M394" s="206" t="s">
        <v>325</v>
      </c>
    </row>
    <row r="395" spans="2:13" ht="17.25" customHeight="1">
      <c r="B395" s="261"/>
      <c r="C395" s="285"/>
      <c r="D395" s="201"/>
      <c r="E395" s="3" t="s">
        <v>120</v>
      </c>
      <c r="F395" s="55">
        <v>0.80555555555555547</v>
      </c>
      <c r="G395" s="236"/>
      <c r="H395" s="225"/>
      <c r="I395" s="225"/>
      <c r="J395" s="201"/>
      <c r="K395" s="375"/>
      <c r="L395" s="401"/>
      <c r="M395" s="207"/>
    </row>
    <row r="396" spans="2:13" ht="17.25" customHeight="1">
      <c r="B396" s="261"/>
      <c r="C396" s="284" t="s">
        <v>326</v>
      </c>
      <c r="D396" s="199">
        <v>0.58124999999999993</v>
      </c>
      <c r="E396" s="3" t="s">
        <v>119</v>
      </c>
      <c r="F396" s="55">
        <v>2.1361111111111111</v>
      </c>
      <c r="G396" s="234">
        <v>1.9767361111111112</v>
      </c>
      <c r="H396" s="224">
        <v>9.1666666666666674E-2</v>
      </c>
      <c r="I396" s="224">
        <v>1.2097222222222224</v>
      </c>
      <c r="J396" s="199">
        <v>1.8236111111111111</v>
      </c>
      <c r="K396" s="373">
        <f t="shared" ref="K396" si="51">SUM(D396+G396+H396+I396+J396)</f>
        <v>5.6829861111111111</v>
      </c>
      <c r="L396" s="401"/>
      <c r="M396" s="206"/>
    </row>
    <row r="397" spans="2:13" ht="17.25" customHeight="1">
      <c r="B397" s="261"/>
      <c r="C397" s="285"/>
      <c r="D397" s="201"/>
      <c r="E397" s="3" t="s">
        <v>120</v>
      </c>
      <c r="F397" s="55">
        <v>1.8173611111111112</v>
      </c>
      <c r="G397" s="236"/>
      <c r="H397" s="225"/>
      <c r="I397" s="225"/>
      <c r="J397" s="201"/>
      <c r="K397" s="375"/>
      <c r="L397" s="401"/>
      <c r="M397" s="207"/>
    </row>
    <row r="398" spans="2:13" ht="17.25" customHeight="1">
      <c r="B398" s="261"/>
      <c r="C398" s="284" t="s">
        <v>327</v>
      </c>
      <c r="D398" s="199">
        <v>1.1979166666666667</v>
      </c>
      <c r="E398" s="3" t="s">
        <v>119</v>
      </c>
      <c r="F398" s="55">
        <v>1.2597222222222222</v>
      </c>
      <c r="G398" s="234">
        <v>1.2850694444444444</v>
      </c>
      <c r="H398" s="224">
        <v>6.458333333333334E-2</v>
      </c>
      <c r="I398" s="224">
        <v>0.14097222222222222</v>
      </c>
      <c r="J398" s="199">
        <v>0.7104166666666667</v>
      </c>
      <c r="K398" s="373">
        <f t="shared" ref="K398" si="52">SUM(D398+G398+H398+I398+J398)</f>
        <v>3.3989583333333329</v>
      </c>
      <c r="L398" s="401"/>
      <c r="M398" s="206"/>
    </row>
    <row r="399" spans="2:13" ht="17.25" customHeight="1">
      <c r="B399" s="261"/>
      <c r="C399" s="285"/>
      <c r="D399" s="201"/>
      <c r="E399" s="3" t="s">
        <v>120</v>
      </c>
      <c r="F399" s="55">
        <v>1.3104166666666666</v>
      </c>
      <c r="G399" s="236"/>
      <c r="H399" s="225"/>
      <c r="I399" s="225"/>
      <c r="J399" s="201"/>
      <c r="K399" s="375"/>
      <c r="L399" s="401"/>
      <c r="M399" s="207"/>
    </row>
    <row r="400" spans="2:13" ht="17.25" customHeight="1">
      <c r="B400" s="261"/>
      <c r="C400" s="284" t="s">
        <v>328</v>
      </c>
      <c r="D400" s="199">
        <v>1.2916666666666667</v>
      </c>
      <c r="E400" s="3" t="s">
        <v>129</v>
      </c>
      <c r="F400" s="55">
        <v>3.8166666666666664</v>
      </c>
      <c r="G400" s="234">
        <v>3.9979166666666668</v>
      </c>
      <c r="H400" s="224">
        <v>0.14722222222222223</v>
      </c>
      <c r="I400" s="224">
        <v>0.20972222222222223</v>
      </c>
      <c r="J400" s="199">
        <v>0.7402777777777777</v>
      </c>
      <c r="K400" s="373">
        <f t="shared" ref="K400" si="53">SUM(D400+G400+H400+I400+J400)</f>
        <v>6.3868055555555561</v>
      </c>
      <c r="L400" s="401"/>
      <c r="M400" s="206" t="s">
        <v>134</v>
      </c>
    </row>
    <row r="401" spans="2:15" ht="17.25" customHeight="1">
      <c r="B401" s="261"/>
      <c r="C401" s="285"/>
      <c r="D401" s="201"/>
      <c r="E401" s="3" t="s">
        <v>120</v>
      </c>
      <c r="F401" s="55">
        <v>4.0951388888888891</v>
      </c>
      <c r="G401" s="236"/>
      <c r="H401" s="225"/>
      <c r="I401" s="225"/>
      <c r="J401" s="201"/>
      <c r="K401" s="375"/>
      <c r="L401" s="401"/>
      <c r="M401" s="207"/>
    </row>
    <row r="402" spans="2:15" ht="17.25" customHeight="1">
      <c r="B402" s="261"/>
      <c r="C402" s="284" t="s">
        <v>329</v>
      </c>
      <c r="D402" s="199">
        <v>0.33680555555555558</v>
      </c>
      <c r="E402" s="3" t="s">
        <v>124</v>
      </c>
      <c r="F402" s="55">
        <v>1.8138888888888889</v>
      </c>
      <c r="G402" s="234">
        <v>1.7593749999999999</v>
      </c>
      <c r="H402" s="250">
        <v>1.4486111111111111</v>
      </c>
      <c r="I402" s="224">
        <v>0.28402777777777777</v>
      </c>
      <c r="J402" s="199">
        <v>0.4368055555555555</v>
      </c>
      <c r="K402" s="373">
        <f t="shared" ref="K402" si="54">SUM(D402+G402+H402+I402+J402)</f>
        <v>4.265625</v>
      </c>
      <c r="L402" s="401"/>
      <c r="M402" s="206"/>
    </row>
    <row r="403" spans="2:15" ht="17.25" customHeight="1">
      <c r="B403" s="261"/>
      <c r="C403" s="285"/>
      <c r="D403" s="201"/>
      <c r="E403" s="3" t="s">
        <v>120</v>
      </c>
      <c r="F403" s="55">
        <v>1.7048611111111109</v>
      </c>
      <c r="G403" s="236"/>
      <c r="H403" s="251"/>
      <c r="I403" s="225"/>
      <c r="J403" s="201"/>
      <c r="K403" s="375"/>
      <c r="L403" s="401"/>
      <c r="M403" s="207"/>
    </row>
    <row r="404" spans="2:15">
      <c r="B404" s="261"/>
      <c r="C404" s="284" t="s">
        <v>330</v>
      </c>
      <c r="D404" s="199">
        <v>0.35902777777777778</v>
      </c>
      <c r="E404" s="3" t="s">
        <v>130</v>
      </c>
      <c r="F404" s="55">
        <v>0.69236111111111109</v>
      </c>
      <c r="G404" s="234">
        <v>0.89444444444444438</v>
      </c>
      <c r="H404" s="224">
        <v>7.4305555555555555E-2</v>
      </c>
      <c r="I404" s="224">
        <v>0.17152777777777775</v>
      </c>
      <c r="J404" s="199">
        <v>0.58958333333333335</v>
      </c>
      <c r="K404" s="373">
        <f>SUM(D404+G404+H404+I404+J404)</f>
        <v>2.0888888888888886</v>
      </c>
      <c r="L404" s="401"/>
      <c r="M404" s="206" t="s">
        <v>135</v>
      </c>
      <c r="O404" s="179"/>
    </row>
    <row r="405" spans="2:15">
      <c r="B405" s="261"/>
      <c r="C405" s="285"/>
      <c r="D405" s="201"/>
      <c r="E405" s="3" t="s">
        <v>120</v>
      </c>
      <c r="F405" s="55">
        <v>0.62986111111111109</v>
      </c>
      <c r="G405" s="236"/>
      <c r="H405" s="225"/>
      <c r="I405" s="225"/>
      <c r="J405" s="201"/>
      <c r="K405" s="375"/>
      <c r="L405" s="401"/>
      <c r="M405" s="207"/>
      <c r="O405" s="179"/>
    </row>
    <row r="406" spans="2:15">
      <c r="B406" s="261"/>
      <c r="C406" s="117" t="s">
        <v>331</v>
      </c>
      <c r="D406" s="86">
        <v>0.44305555555555554</v>
      </c>
      <c r="E406" s="3" t="s">
        <v>8</v>
      </c>
      <c r="F406" s="55" t="s">
        <v>118</v>
      </c>
      <c r="G406" s="90" t="s">
        <v>118</v>
      </c>
      <c r="H406" s="83">
        <v>2.6166666666666667</v>
      </c>
      <c r="I406" s="84">
        <v>1.3659722222222221</v>
      </c>
      <c r="J406" s="89">
        <v>1.0909722222222222</v>
      </c>
      <c r="K406" s="131">
        <f>SUM(D406+H406+I406+J406)</f>
        <v>5.5166666666666657</v>
      </c>
      <c r="L406" s="401"/>
      <c r="M406" s="123"/>
      <c r="O406" s="179"/>
    </row>
    <row r="407" spans="2:15">
      <c r="B407" s="261"/>
      <c r="C407" s="284" t="s">
        <v>332</v>
      </c>
      <c r="D407" s="199">
        <v>3.1909722222222219</v>
      </c>
      <c r="E407" s="3" t="s">
        <v>119</v>
      </c>
      <c r="F407" s="55">
        <v>1.5048611111111112</v>
      </c>
      <c r="G407" s="234">
        <v>1.3333333333333333</v>
      </c>
      <c r="H407" s="250">
        <v>0.15763888888888888</v>
      </c>
      <c r="I407" s="224">
        <v>0.1423611111111111</v>
      </c>
      <c r="J407" s="199">
        <v>0.82986111111111116</v>
      </c>
      <c r="K407" s="373">
        <f>SUM(D407+G407+H407+I407+J407)</f>
        <v>5.6541666666666668</v>
      </c>
      <c r="L407" s="401"/>
      <c r="M407" s="206" t="s">
        <v>340</v>
      </c>
    </row>
    <row r="408" spans="2:15">
      <c r="B408" s="261"/>
      <c r="C408" s="285"/>
      <c r="D408" s="201"/>
      <c r="E408" s="3" t="s">
        <v>120</v>
      </c>
      <c r="F408" s="55">
        <v>1.1624999999999999</v>
      </c>
      <c r="G408" s="236"/>
      <c r="H408" s="251"/>
      <c r="I408" s="225"/>
      <c r="J408" s="201"/>
      <c r="K408" s="375"/>
      <c r="L408" s="401"/>
      <c r="M408" s="207"/>
    </row>
    <row r="409" spans="2:15">
      <c r="B409" s="261"/>
      <c r="C409" s="284" t="s">
        <v>333</v>
      </c>
      <c r="D409" s="199">
        <v>0.3756944444444445</v>
      </c>
      <c r="E409" s="3" t="s">
        <v>119</v>
      </c>
      <c r="F409" s="55">
        <v>1.8604166666666666</v>
      </c>
      <c r="G409" s="234">
        <v>1.5923611111111111</v>
      </c>
      <c r="H409" s="224">
        <v>7.9166666666666663E-2</v>
      </c>
      <c r="I409" s="224">
        <v>9.9999999999999992E-2</v>
      </c>
      <c r="J409" s="199">
        <v>1.3118055555555557</v>
      </c>
      <c r="K409" s="373">
        <f t="shared" ref="K409" si="55">SUM(D409+G409+H409+I409+J409)</f>
        <v>3.459027777777778</v>
      </c>
      <c r="L409" s="401"/>
      <c r="M409" s="206"/>
    </row>
    <row r="410" spans="2:15">
      <c r="B410" s="261"/>
      <c r="C410" s="285"/>
      <c r="D410" s="201"/>
      <c r="E410" s="3" t="s">
        <v>120</v>
      </c>
      <c r="F410" s="55">
        <v>1.3243055555555556</v>
      </c>
      <c r="G410" s="236"/>
      <c r="H410" s="225"/>
      <c r="I410" s="225"/>
      <c r="J410" s="201"/>
      <c r="K410" s="375"/>
      <c r="L410" s="401"/>
      <c r="M410" s="207"/>
    </row>
    <row r="411" spans="2:15">
      <c r="B411" s="261"/>
      <c r="C411" s="284" t="s">
        <v>334</v>
      </c>
      <c r="D411" s="199">
        <v>1.4444444444444444</v>
      </c>
      <c r="E411" s="3" t="s">
        <v>121</v>
      </c>
      <c r="F411" s="55">
        <v>1.2368055555555555</v>
      </c>
      <c r="G411" s="234">
        <v>0.86354166666666665</v>
      </c>
      <c r="H411" s="224">
        <v>7.9861111111111105E-2</v>
      </c>
      <c r="I411" s="224">
        <v>3.6409722222222225</v>
      </c>
      <c r="J411" s="199">
        <v>1.20625</v>
      </c>
      <c r="K411" s="373">
        <f t="shared" ref="K411" si="56">SUM(D411+G411+H411+I411+J411)</f>
        <v>7.2350694444444441</v>
      </c>
      <c r="L411" s="401"/>
      <c r="M411" s="206"/>
    </row>
    <row r="412" spans="2:15">
      <c r="B412" s="261"/>
      <c r="C412" s="285"/>
      <c r="D412" s="201"/>
      <c r="E412" s="3" t="s">
        <v>120</v>
      </c>
      <c r="F412" s="55">
        <v>0.49027777777777781</v>
      </c>
      <c r="G412" s="236"/>
      <c r="H412" s="225"/>
      <c r="I412" s="225"/>
      <c r="J412" s="201"/>
      <c r="K412" s="375"/>
      <c r="L412" s="401"/>
      <c r="M412" s="207"/>
    </row>
    <row r="413" spans="2:15">
      <c r="B413" s="261"/>
      <c r="C413" s="284" t="s">
        <v>335</v>
      </c>
      <c r="D413" s="199">
        <v>1.0069444444444444</v>
      </c>
      <c r="E413" s="3" t="s">
        <v>131</v>
      </c>
      <c r="F413" s="55">
        <v>0.37986111111111115</v>
      </c>
      <c r="G413" s="234">
        <v>0.27777777777777779</v>
      </c>
      <c r="H413" s="224">
        <v>5.1388888888888894E-2</v>
      </c>
      <c r="I413" s="224">
        <v>2.1645833333333333</v>
      </c>
      <c r="J413" s="199">
        <v>1.0979166666666667</v>
      </c>
      <c r="K413" s="373">
        <f t="shared" ref="K413" si="57">SUM(D413+G413+H413+I413+J413)</f>
        <v>4.5986111111111114</v>
      </c>
      <c r="L413" s="401"/>
      <c r="M413" s="206"/>
    </row>
    <row r="414" spans="2:15">
      <c r="B414" s="261"/>
      <c r="C414" s="285"/>
      <c r="D414" s="201"/>
      <c r="E414" s="3" t="s">
        <v>120</v>
      </c>
      <c r="F414" s="55">
        <v>0.17569444444444446</v>
      </c>
      <c r="G414" s="236"/>
      <c r="H414" s="225"/>
      <c r="I414" s="225"/>
      <c r="J414" s="201"/>
      <c r="K414" s="375"/>
      <c r="L414" s="401"/>
      <c r="M414" s="207"/>
    </row>
    <row r="415" spans="2:15">
      <c r="B415" s="261"/>
      <c r="C415" s="284" t="s">
        <v>336</v>
      </c>
      <c r="D415" s="199">
        <v>1.070138888888889</v>
      </c>
      <c r="E415" s="3" t="s">
        <v>132</v>
      </c>
      <c r="F415" s="55">
        <v>0.2076388888888889</v>
      </c>
      <c r="G415" s="234">
        <v>0.27118055555555554</v>
      </c>
      <c r="H415" s="250">
        <v>0.24722222222222223</v>
      </c>
      <c r="I415" s="224">
        <v>1.4340277777777777</v>
      </c>
      <c r="J415" s="199">
        <v>1.2013888888888888</v>
      </c>
      <c r="K415" s="373">
        <f t="shared" ref="K415" si="58">SUM(D415+G415+H415+I415+J415)</f>
        <v>4.2239583333333339</v>
      </c>
      <c r="L415" s="401"/>
      <c r="M415" s="206"/>
    </row>
    <row r="416" spans="2:15">
      <c r="B416" s="261"/>
      <c r="C416" s="285"/>
      <c r="D416" s="201"/>
      <c r="E416" s="3" t="s">
        <v>120</v>
      </c>
      <c r="F416" s="55">
        <v>0.3347222222222222</v>
      </c>
      <c r="G416" s="236"/>
      <c r="H416" s="251"/>
      <c r="I416" s="225"/>
      <c r="J416" s="201"/>
      <c r="K416" s="375"/>
      <c r="L416" s="401"/>
      <c r="M416" s="207"/>
    </row>
    <row r="417" spans="2:14">
      <c r="B417" s="261"/>
      <c r="C417" s="284" t="s">
        <v>337</v>
      </c>
      <c r="D417" s="199">
        <v>0.50486111111111109</v>
      </c>
      <c r="E417" s="3" t="s">
        <v>121</v>
      </c>
      <c r="F417" s="55">
        <v>1.4215277777777777</v>
      </c>
      <c r="G417" s="234">
        <v>1.5979166666666667</v>
      </c>
      <c r="H417" s="224">
        <v>3.3333333333333333E-2</v>
      </c>
      <c r="I417" s="224">
        <v>0.28055555555555556</v>
      </c>
      <c r="J417" s="202">
        <v>1.5972222222222224E-2</v>
      </c>
      <c r="K417" s="373">
        <f>SUM(D417+G417+H417+I417+J417)</f>
        <v>2.4326388888888886</v>
      </c>
      <c r="L417" s="401"/>
      <c r="M417" s="206" t="s">
        <v>429</v>
      </c>
    </row>
    <row r="418" spans="2:14" ht="17.25" thickBot="1">
      <c r="B418" s="261"/>
      <c r="C418" s="285"/>
      <c r="D418" s="201"/>
      <c r="E418" s="3" t="s">
        <v>120</v>
      </c>
      <c r="F418" s="55">
        <v>1.7750000000000001</v>
      </c>
      <c r="G418" s="236"/>
      <c r="H418" s="230"/>
      <c r="I418" s="230"/>
      <c r="J418" s="203"/>
      <c r="K418" s="375"/>
      <c r="L418" s="401"/>
      <c r="M418" s="207"/>
    </row>
    <row r="419" spans="2:14">
      <c r="B419" s="261"/>
      <c r="C419" s="284" t="s">
        <v>338</v>
      </c>
      <c r="D419" s="199">
        <v>0.40625</v>
      </c>
      <c r="E419" s="3" t="s">
        <v>119</v>
      </c>
      <c r="F419" s="55">
        <v>1.0395833333333333</v>
      </c>
      <c r="G419" s="234">
        <v>0.81562500000000004</v>
      </c>
      <c r="H419" s="352">
        <v>0.6430555555555556</v>
      </c>
      <c r="I419" s="318">
        <v>5.347222222222222E-2</v>
      </c>
      <c r="J419" s="199">
        <v>0.8027777777777777</v>
      </c>
      <c r="K419" s="373">
        <f t="shared" ref="K419" si="59">SUM(D419+G419+H419+I419+J419)</f>
        <v>2.7211805555555553</v>
      </c>
      <c r="L419" s="401"/>
      <c r="M419" s="206"/>
    </row>
    <row r="420" spans="2:14">
      <c r="B420" s="261"/>
      <c r="C420" s="285"/>
      <c r="D420" s="201"/>
      <c r="E420" s="8" t="s">
        <v>120</v>
      </c>
      <c r="F420" s="53">
        <v>0.59166666666666667</v>
      </c>
      <c r="G420" s="236"/>
      <c r="H420" s="353"/>
      <c r="I420" s="225"/>
      <c r="J420" s="201"/>
      <c r="K420" s="375"/>
      <c r="L420" s="401"/>
      <c r="M420" s="207"/>
    </row>
    <row r="421" spans="2:14">
      <c r="B421" s="261"/>
      <c r="C421" s="284" t="s">
        <v>339</v>
      </c>
      <c r="D421" s="199">
        <v>0.5708333333333333</v>
      </c>
      <c r="E421" s="8" t="s">
        <v>133</v>
      </c>
      <c r="F421" s="53">
        <v>1.3680555555555556</v>
      </c>
      <c r="G421" s="234">
        <v>1.6312500000000001</v>
      </c>
      <c r="H421" s="209">
        <v>0.14861111111111111</v>
      </c>
      <c r="I421" s="224">
        <v>0.27569444444444446</v>
      </c>
      <c r="J421" s="199">
        <v>0.27430555555555552</v>
      </c>
      <c r="K421" s="373">
        <f t="shared" ref="K421" si="60">SUM(D421+G421+H421+I421+J421)</f>
        <v>2.9006944444444445</v>
      </c>
      <c r="L421" s="401"/>
      <c r="M421" s="206" t="s">
        <v>343</v>
      </c>
    </row>
    <row r="422" spans="2:14" ht="17.25" thickBot="1">
      <c r="B422" s="262"/>
      <c r="C422" s="300"/>
      <c r="D422" s="200"/>
      <c r="E422" s="5" t="s">
        <v>120</v>
      </c>
      <c r="F422" s="56">
        <v>1.8944444444444446</v>
      </c>
      <c r="G422" s="235"/>
      <c r="H422" s="351"/>
      <c r="I422" s="226"/>
      <c r="J422" s="200"/>
      <c r="K422" s="379"/>
      <c r="L422" s="402"/>
      <c r="M422" s="347"/>
    </row>
    <row r="423" spans="2:14" s="34" customFormat="1" ht="16.5" customHeight="1">
      <c r="B423" s="406" t="s">
        <v>455</v>
      </c>
      <c r="C423" s="407"/>
      <c r="D423" s="407"/>
      <c r="E423" s="407"/>
      <c r="F423" s="407"/>
      <c r="G423" s="407"/>
      <c r="H423" s="407"/>
      <c r="I423" s="407"/>
      <c r="J423" s="407"/>
      <c r="K423" s="404">
        <f>AVERAGE(K3:K422)</f>
        <v>4.0269137479871162</v>
      </c>
      <c r="L423" s="132"/>
      <c r="M423" s="97"/>
      <c r="N423" s="48"/>
    </row>
    <row r="424" spans="2:14" s="34" customFormat="1" ht="16.5" customHeight="1" thickBot="1">
      <c r="B424" s="408"/>
      <c r="C424" s="409"/>
      <c r="D424" s="409"/>
      <c r="E424" s="409"/>
      <c r="F424" s="409"/>
      <c r="G424" s="409"/>
      <c r="H424" s="409"/>
      <c r="I424" s="409"/>
      <c r="J424" s="409"/>
      <c r="K424" s="405"/>
      <c r="L424" s="132"/>
      <c r="M424" s="100"/>
      <c r="N424" s="48"/>
    </row>
    <row r="425" spans="2:14" s="34" customFormat="1" ht="16.5" customHeight="1">
      <c r="B425" s="32"/>
      <c r="C425" s="32"/>
      <c r="D425" s="32"/>
      <c r="E425" s="32"/>
      <c r="F425" s="32"/>
      <c r="G425" s="33"/>
      <c r="H425" s="39"/>
      <c r="I425" s="10"/>
      <c r="J425" s="30"/>
      <c r="K425" s="132"/>
      <c r="L425" s="132"/>
      <c r="M425" s="101"/>
      <c r="N425" s="48"/>
    </row>
    <row r="426" spans="2:14" s="34" customFormat="1" ht="16.5" customHeight="1">
      <c r="B426" s="32"/>
      <c r="C426" s="35"/>
      <c r="D426" s="36"/>
      <c r="E426" s="36"/>
      <c r="F426" s="30"/>
      <c r="G426" s="30"/>
      <c r="H426" s="39"/>
      <c r="I426" s="10"/>
      <c r="J426" s="30"/>
      <c r="K426" s="132"/>
      <c r="L426" s="132"/>
      <c r="M426" s="30"/>
      <c r="N426" s="48"/>
    </row>
    <row r="427" spans="2:14" s="34" customFormat="1" ht="16.5" customHeight="1">
      <c r="B427" s="32"/>
      <c r="C427" s="400" t="s">
        <v>458</v>
      </c>
      <c r="D427" s="400"/>
      <c r="E427" s="400"/>
      <c r="F427" s="400"/>
      <c r="G427" s="400"/>
      <c r="H427" s="400"/>
      <c r="I427" s="400"/>
      <c r="J427" s="197"/>
      <c r="K427" s="132"/>
      <c r="L427" s="132"/>
      <c r="M427" s="98"/>
      <c r="N427" s="48"/>
    </row>
    <row r="428" spans="2:14" s="34" customFormat="1">
      <c r="C428" s="400"/>
      <c r="D428" s="400"/>
      <c r="E428" s="400"/>
      <c r="F428" s="400"/>
      <c r="G428" s="400"/>
      <c r="H428" s="400"/>
      <c r="I428" s="400"/>
      <c r="J428" s="197"/>
      <c r="K428" s="132"/>
      <c r="L428" s="132"/>
      <c r="M428" s="98"/>
      <c r="N428" s="48"/>
    </row>
    <row r="429" spans="2:14" s="34" customFormat="1">
      <c r="C429" s="400"/>
      <c r="D429" s="400"/>
      <c r="E429" s="400"/>
      <c r="F429" s="400"/>
      <c r="G429" s="400"/>
      <c r="H429" s="400"/>
      <c r="I429" s="400"/>
      <c r="J429" s="197"/>
      <c r="K429" s="132"/>
      <c r="L429" s="132"/>
      <c r="M429" s="98"/>
      <c r="N429" s="48"/>
    </row>
    <row r="430" spans="2:14" s="34" customFormat="1">
      <c r="C430" s="400"/>
      <c r="D430" s="400"/>
      <c r="E430" s="400"/>
      <c r="F430" s="400"/>
      <c r="G430" s="400"/>
      <c r="H430" s="400"/>
      <c r="I430" s="400"/>
      <c r="J430" s="197"/>
      <c r="K430" s="132"/>
      <c r="L430" s="132"/>
      <c r="N430" s="48"/>
    </row>
    <row r="431" spans="2:14" s="34" customFormat="1">
      <c r="B431" s="198"/>
      <c r="C431" s="400"/>
      <c r="D431" s="400"/>
      <c r="E431" s="400"/>
      <c r="F431" s="400"/>
      <c r="G431" s="400"/>
      <c r="H431" s="400"/>
      <c r="I431" s="400"/>
      <c r="J431" s="197"/>
      <c r="K431" s="132"/>
      <c r="L431" s="132"/>
      <c r="M431" s="98"/>
      <c r="N431" s="48"/>
    </row>
    <row r="432" spans="2:14" s="34" customFormat="1">
      <c r="C432" s="400"/>
      <c r="D432" s="400"/>
      <c r="E432" s="400"/>
      <c r="F432" s="400"/>
      <c r="G432" s="400"/>
      <c r="H432" s="400"/>
      <c r="I432" s="400"/>
      <c r="J432" s="197"/>
      <c r="K432" s="132"/>
      <c r="L432" s="132"/>
      <c r="M432" s="98"/>
      <c r="N432" s="48"/>
    </row>
    <row r="433" spans="3:14" s="34" customFormat="1">
      <c r="C433" s="400"/>
      <c r="D433" s="400"/>
      <c r="E433" s="400"/>
      <c r="F433" s="400"/>
      <c r="G433" s="400"/>
      <c r="H433" s="400"/>
      <c r="I433" s="400"/>
      <c r="J433" s="197"/>
      <c r="K433" s="132"/>
      <c r="L433" s="132"/>
      <c r="M433" s="98"/>
      <c r="N433" s="48"/>
    </row>
    <row r="434" spans="3:14" s="34" customFormat="1">
      <c r="C434" s="400"/>
      <c r="D434" s="400"/>
      <c r="E434" s="400"/>
      <c r="F434" s="400"/>
      <c r="G434" s="400"/>
      <c r="H434" s="400"/>
      <c r="I434" s="400"/>
      <c r="J434" s="197"/>
      <c r="K434" s="132"/>
      <c r="L434" s="132"/>
      <c r="M434" s="98"/>
      <c r="N434" s="48"/>
    </row>
    <row r="435" spans="3:14" s="34" customFormat="1">
      <c r="C435" s="400"/>
      <c r="D435" s="400"/>
      <c r="E435" s="400"/>
      <c r="F435" s="400"/>
      <c r="G435" s="400"/>
      <c r="H435" s="400"/>
      <c r="I435" s="400"/>
      <c r="J435" s="197"/>
      <c r="K435" s="132"/>
      <c r="L435" s="132"/>
      <c r="M435" s="98"/>
      <c r="N435" s="48"/>
    </row>
    <row r="436" spans="3:14" s="34" customFormat="1">
      <c r="C436" s="400"/>
      <c r="D436" s="400"/>
      <c r="E436" s="400"/>
      <c r="F436" s="400"/>
      <c r="G436" s="400"/>
      <c r="H436" s="400"/>
      <c r="I436" s="400"/>
      <c r="J436" s="197"/>
      <c r="K436" s="132"/>
      <c r="L436" s="132"/>
      <c r="M436" s="98"/>
      <c r="N436" s="48"/>
    </row>
    <row r="437" spans="3:14" s="34" customFormat="1">
      <c r="C437" s="400"/>
      <c r="D437" s="400"/>
      <c r="E437" s="400"/>
      <c r="F437" s="400"/>
      <c r="G437" s="400"/>
      <c r="H437" s="400"/>
      <c r="I437" s="400"/>
      <c r="J437" s="197"/>
      <c r="K437" s="132"/>
      <c r="L437" s="132"/>
      <c r="M437" s="98"/>
      <c r="N437" s="48"/>
    </row>
    <row r="438" spans="3:14" s="34" customFormat="1">
      <c r="C438" s="400"/>
      <c r="D438" s="400"/>
      <c r="E438" s="400"/>
      <c r="F438" s="400"/>
      <c r="G438" s="400"/>
      <c r="H438" s="400"/>
      <c r="I438" s="400"/>
      <c r="J438" s="197"/>
      <c r="K438" s="132"/>
      <c r="L438" s="132"/>
      <c r="M438" s="98"/>
      <c r="N438" s="48"/>
    </row>
    <row r="439" spans="3:14" s="34" customFormat="1">
      <c r="C439" s="400"/>
      <c r="D439" s="400"/>
      <c r="E439" s="400"/>
      <c r="F439" s="400"/>
      <c r="G439" s="400"/>
      <c r="H439" s="400"/>
      <c r="I439" s="400"/>
      <c r="J439" s="197"/>
      <c r="K439" s="132"/>
      <c r="L439" s="132"/>
      <c r="M439" s="98"/>
      <c r="N439" s="48"/>
    </row>
    <row r="440" spans="3:14" s="34" customFormat="1">
      <c r="C440" s="197" t="s">
        <v>457</v>
      </c>
      <c r="D440" s="197"/>
      <c r="E440" s="197"/>
      <c r="F440" s="197"/>
      <c r="G440" s="197"/>
      <c r="H440" s="197"/>
      <c r="I440" s="197"/>
      <c r="J440" s="197"/>
      <c r="K440" s="132"/>
      <c r="L440" s="132"/>
      <c r="M440" s="98"/>
      <c r="N440" s="48"/>
    </row>
    <row r="441" spans="3:14" s="34" customFormat="1">
      <c r="C441" s="197"/>
      <c r="D441" s="197"/>
      <c r="E441" s="197"/>
      <c r="F441" s="197"/>
      <c r="G441" s="197"/>
      <c r="H441" s="197"/>
      <c r="I441" s="197"/>
      <c r="J441" s="197"/>
      <c r="K441" s="132"/>
      <c r="L441" s="132"/>
      <c r="M441" s="98"/>
      <c r="N441" s="48"/>
    </row>
    <row r="442" spans="3:14" s="34" customFormat="1">
      <c r="C442" s="197"/>
      <c r="D442" s="197"/>
      <c r="E442" s="197"/>
      <c r="F442" s="197"/>
      <c r="G442" s="197"/>
      <c r="H442" s="197"/>
      <c r="I442" s="197"/>
      <c r="J442" s="197"/>
      <c r="K442" s="132"/>
      <c r="L442" s="132"/>
      <c r="M442" s="98"/>
      <c r="N442" s="48"/>
    </row>
    <row r="443" spans="3:14" s="34" customFormat="1">
      <c r="C443" s="197"/>
      <c r="D443" s="197"/>
      <c r="E443" s="197"/>
      <c r="F443" s="197"/>
      <c r="G443" s="197"/>
      <c r="H443" s="197"/>
      <c r="I443" s="197"/>
      <c r="J443" s="197"/>
      <c r="K443" s="132"/>
      <c r="L443" s="132"/>
      <c r="M443" s="98"/>
      <c r="N443" s="48"/>
    </row>
    <row r="444" spans="3:14" s="34" customFormat="1">
      <c r="C444" s="197"/>
      <c r="D444" s="197"/>
      <c r="E444" s="197"/>
      <c r="F444" s="197"/>
      <c r="G444" s="197"/>
      <c r="H444" s="197"/>
      <c r="I444" s="197"/>
      <c r="J444" s="197"/>
      <c r="K444" s="132"/>
      <c r="L444" s="132"/>
      <c r="M444" s="98"/>
      <c r="N444" s="48"/>
    </row>
    <row r="445" spans="3:14" s="34" customFormat="1">
      <c r="C445" s="197"/>
      <c r="D445" s="197"/>
      <c r="E445" s="197"/>
      <c r="F445" s="197"/>
      <c r="G445" s="197"/>
      <c r="H445" s="197"/>
      <c r="I445" s="197"/>
      <c r="J445" s="197"/>
      <c r="K445" s="132"/>
      <c r="L445" s="132"/>
      <c r="M445" s="98"/>
      <c r="N445" s="48"/>
    </row>
    <row r="446" spans="3:14" s="34" customFormat="1">
      <c r="C446" s="197"/>
      <c r="D446" s="197"/>
      <c r="E446" s="197"/>
      <c r="F446" s="197"/>
      <c r="G446" s="197"/>
      <c r="H446" s="197"/>
      <c r="I446" s="197"/>
      <c r="J446" s="197"/>
      <c r="K446" s="132"/>
      <c r="L446" s="132"/>
      <c r="M446" s="98"/>
      <c r="N446" s="48"/>
    </row>
    <row r="447" spans="3:14" s="34" customFormat="1">
      <c r="C447" s="37"/>
      <c r="D447" s="38"/>
      <c r="E447" s="38"/>
      <c r="F447" s="30"/>
      <c r="G447" s="30"/>
      <c r="H447" s="39"/>
      <c r="I447" s="10"/>
      <c r="J447" s="30"/>
      <c r="K447" s="132"/>
      <c r="L447" s="132"/>
      <c r="M447" s="98"/>
      <c r="N447" s="48"/>
    </row>
    <row r="448" spans="3:14" s="34" customFormat="1">
      <c r="C448" s="37"/>
      <c r="D448" s="38"/>
      <c r="E448" s="38"/>
      <c r="F448" s="30"/>
      <c r="G448" s="30"/>
      <c r="H448" s="39"/>
      <c r="I448" s="10"/>
      <c r="J448" s="30"/>
      <c r="K448" s="132"/>
      <c r="L448" s="132"/>
      <c r="M448" s="98"/>
      <c r="N448" s="48"/>
    </row>
    <row r="449" spans="3:14" s="34" customFormat="1">
      <c r="C449" s="37"/>
      <c r="D449" s="38"/>
      <c r="E449" s="38"/>
      <c r="F449" s="30"/>
      <c r="G449" s="30"/>
      <c r="H449" s="39"/>
      <c r="I449" s="10"/>
      <c r="J449" s="30"/>
      <c r="K449" s="132"/>
      <c r="L449" s="132"/>
      <c r="M449" s="98"/>
      <c r="N449" s="48"/>
    </row>
    <row r="450" spans="3:14" s="34" customFormat="1">
      <c r="C450" s="37"/>
      <c r="D450" s="38"/>
      <c r="E450" s="38"/>
      <c r="F450" s="30"/>
      <c r="G450" s="30"/>
      <c r="H450" s="39"/>
      <c r="I450" s="10"/>
      <c r="J450" s="30"/>
      <c r="K450" s="132"/>
      <c r="L450" s="132"/>
      <c r="M450" s="98"/>
      <c r="N450" s="48"/>
    </row>
    <row r="451" spans="3:14" s="34" customFormat="1">
      <c r="C451" s="37"/>
      <c r="D451" s="38"/>
      <c r="E451" s="38"/>
      <c r="F451" s="30"/>
      <c r="G451" s="30"/>
      <c r="H451" s="39"/>
      <c r="I451" s="10"/>
      <c r="J451" s="30"/>
      <c r="K451" s="132"/>
      <c r="L451" s="132"/>
      <c r="M451" s="98"/>
      <c r="N451" s="48"/>
    </row>
    <row r="452" spans="3:14" s="34" customFormat="1">
      <c r="C452" s="37"/>
      <c r="D452" s="38"/>
      <c r="E452" s="38"/>
      <c r="F452" s="30"/>
      <c r="G452" s="30"/>
      <c r="H452" s="39"/>
      <c r="I452" s="10"/>
      <c r="J452" s="30"/>
      <c r="K452" s="132"/>
      <c r="L452" s="132"/>
      <c r="M452" s="98"/>
      <c r="N452" s="48"/>
    </row>
    <row r="453" spans="3:14" s="34" customFormat="1">
      <c r="C453" s="37"/>
      <c r="D453" s="38"/>
      <c r="E453" s="38"/>
      <c r="F453" s="30"/>
      <c r="G453" s="30"/>
      <c r="H453" s="39"/>
      <c r="I453" s="10"/>
      <c r="J453" s="30"/>
      <c r="K453" s="132"/>
      <c r="L453" s="132"/>
      <c r="M453" s="98"/>
      <c r="N453" s="48"/>
    </row>
    <row r="454" spans="3:14" s="34" customFormat="1">
      <c r="C454" s="37"/>
      <c r="D454" s="38"/>
      <c r="E454" s="38"/>
      <c r="F454" s="30"/>
      <c r="G454" s="30"/>
      <c r="H454" s="39"/>
      <c r="I454" s="10"/>
      <c r="J454" s="30"/>
      <c r="K454" s="132"/>
      <c r="L454" s="132"/>
      <c r="M454" s="98"/>
      <c r="N454" s="48"/>
    </row>
    <row r="455" spans="3:14" s="34" customFormat="1">
      <c r="C455" s="37"/>
      <c r="D455" s="38"/>
      <c r="E455" s="38"/>
      <c r="F455" s="30"/>
      <c r="G455" s="30"/>
      <c r="H455" s="39"/>
      <c r="I455" s="10"/>
      <c r="J455" s="30"/>
      <c r="K455" s="132"/>
      <c r="L455" s="132"/>
      <c r="M455" s="98"/>
      <c r="N455" s="48"/>
    </row>
    <row r="456" spans="3:14" s="34" customFormat="1">
      <c r="C456" s="37"/>
      <c r="D456" s="38"/>
      <c r="E456" s="38"/>
      <c r="F456" s="30"/>
      <c r="G456" s="30"/>
      <c r="H456" s="39"/>
      <c r="I456" s="10"/>
      <c r="J456" s="30"/>
      <c r="K456" s="132"/>
      <c r="L456" s="132"/>
      <c r="M456" s="98"/>
      <c r="N456" s="48"/>
    </row>
    <row r="457" spans="3:14" s="34" customFormat="1">
      <c r="C457" s="37"/>
      <c r="D457" s="38"/>
      <c r="E457" s="38"/>
      <c r="F457" s="30"/>
      <c r="G457" s="30"/>
      <c r="H457" s="39"/>
      <c r="I457" s="10"/>
      <c r="J457" s="30"/>
      <c r="K457" s="132"/>
      <c r="L457" s="132"/>
      <c r="M457" s="98"/>
      <c r="N457" s="48"/>
    </row>
    <row r="458" spans="3:14" s="34" customFormat="1">
      <c r="C458" s="37"/>
      <c r="D458" s="38"/>
      <c r="E458" s="38"/>
      <c r="F458" s="30"/>
      <c r="G458" s="30"/>
      <c r="H458" s="39"/>
      <c r="I458" s="10"/>
      <c r="J458" s="30"/>
      <c r="K458" s="132"/>
      <c r="L458" s="132"/>
      <c r="M458" s="98"/>
      <c r="N458" s="48"/>
    </row>
    <row r="459" spans="3:14" s="34" customFormat="1">
      <c r="C459" s="37"/>
      <c r="D459" s="38"/>
      <c r="E459" s="38"/>
      <c r="F459" s="30"/>
      <c r="G459" s="30"/>
      <c r="H459" s="39"/>
      <c r="I459" s="10"/>
      <c r="J459" s="30"/>
      <c r="K459" s="132"/>
      <c r="L459" s="132"/>
      <c r="M459" s="98"/>
      <c r="N459" s="48"/>
    </row>
    <row r="460" spans="3:14" s="34" customFormat="1">
      <c r="C460" s="37"/>
      <c r="D460" s="38"/>
      <c r="E460" s="38"/>
      <c r="F460" s="30"/>
      <c r="G460" s="30"/>
      <c r="H460" s="39"/>
      <c r="I460" s="10"/>
      <c r="J460" s="30"/>
      <c r="K460" s="132"/>
      <c r="L460" s="132"/>
      <c r="M460" s="98"/>
      <c r="N460" s="48"/>
    </row>
    <row r="461" spans="3:14" s="34" customFormat="1">
      <c r="C461" s="37"/>
      <c r="D461" s="38"/>
      <c r="E461" s="38"/>
      <c r="F461" s="30"/>
      <c r="G461" s="30"/>
      <c r="H461" s="39"/>
      <c r="I461" s="10"/>
      <c r="J461" s="30"/>
      <c r="K461" s="132"/>
      <c r="L461" s="132"/>
      <c r="M461" s="98"/>
      <c r="N461" s="48"/>
    </row>
    <row r="462" spans="3:14" s="34" customFormat="1">
      <c r="C462" s="37"/>
      <c r="D462" s="38"/>
      <c r="E462" s="38"/>
      <c r="F462" s="30"/>
      <c r="G462" s="30"/>
      <c r="H462" s="39"/>
      <c r="I462" s="10"/>
      <c r="J462" s="30"/>
      <c r="K462" s="132"/>
      <c r="L462" s="132"/>
      <c r="M462" s="98"/>
      <c r="N462" s="48"/>
    </row>
    <row r="463" spans="3:14" s="34" customFormat="1">
      <c r="C463" s="37"/>
      <c r="D463" s="38"/>
      <c r="E463" s="38"/>
      <c r="F463" s="30"/>
      <c r="G463" s="30"/>
      <c r="H463" s="39"/>
      <c r="I463" s="10"/>
      <c r="J463" s="30"/>
      <c r="K463" s="132"/>
      <c r="L463" s="132"/>
      <c r="M463" s="98"/>
      <c r="N463" s="48"/>
    </row>
    <row r="464" spans="3:14" s="34" customFormat="1">
      <c r="C464" s="37"/>
      <c r="D464" s="38"/>
      <c r="E464" s="38"/>
      <c r="F464" s="30"/>
      <c r="G464" s="30"/>
      <c r="H464" s="39"/>
      <c r="I464" s="10"/>
      <c r="J464" s="30"/>
      <c r="K464" s="132"/>
      <c r="L464" s="132"/>
      <c r="M464" s="98"/>
      <c r="N464" s="48"/>
    </row>
    <row r="465" spans="3:14" s="34" customFormat="1">
      <c r="C465" s="37"/>
      <c r="D465" s="38"/>
      <c r="E465" s="38"/>
      <c r="F465" s="30"/>
      <c r="G465" s="30"/>
      <c r="H465" s="39"/>
      <c r="I465" s="10"/>
      <c r="J465" s="30"/>
      <c r="K465" s="132"/>
      <c r="L465" s="132"/>
      <c r="M465" s="98"/>
      <c r="N465" s="48"/>
    </row>
    <row r="466" spans="3:14" s="34" customFormat="1">
      <c r="C466" s="37"/>
      <c r="D466" s="38"/>
      <c r="E466" s="38"/>
      <c r="F466" s="30"/>
      <c r="G466" s="30"/>
      <c r="H466" s="39"/>
      <c r="I466" s="10"/>
      <c r="J466" s="30"/>
      <c r="K466" s="132"/>
      <c r="L466" s="132"/>
      <c r="M466" s="98"/>
      <c r="N466" s="48"/>
    </row>
    <row r="467" spans="3:14" s="34" customFormat="1">
      <c r="C467" s="37"/>
      <c r="D467" s="38"/>
      <c r="E467" s="38"/>
      <c r="F467" s="30"/>
      <c r="G467" s="30"/>
      <c r="H467" s="39"/>
      <c r="I467" s="10"/>
      <c r="J467" s="30"/>
      <c r="K467" s="132"/>
      <c r="L467" s="132"/>
      <c r="M467" s="98"/>
      <c r="N467" s="48"/>
    </row>
    <row r="468" spans="3:14" s="34" customFormat="1">
      <c r="C468" s="37"/>
      <c r="D468" s="38"/>
      <c r="E468" s="38"/>
      <c r="F468" s="30"/>
      <c r="G468" s="30"/>
      <c r="H468" s="39"/>
      <c r="I468" s="10"/>
      <c r="J468" s="30"/>
      <c r="K468" s="132"/>
      <c r="L468" s="132"/>
      <c r="M468" s="98"/>
      <c r="N468" s="48"/>
    </row>
    <row r="469" spans="3:14" s="34" customFormat="1">
      <c r="C469" s="37"/>
      <c r="D469" s="38"/>
      <c r="E469" s="38"/>
      <c r="F469" s="30"/>
      <c r="G469" s="30"/>
      <c r="H469" s="39"/>
      <c r="I469" s="10"/>
      <c r="J469" s="30"/>
      <c r="K469" s="132"/>
      <c r="L469" s="132"/>
      <c r="M469" s="98"/>
      <c r="N469" s="48"/>
    </row>
    <row r="470" spans="3:14" s="34" customFormat="1">
      <c r="C470" s="37"/>
      <c r="D470" s="38"/>
      <c r="E470" s="38"/>
      <c r="F470" s="30"/>
      <c r="G470" s="30"/>
      <c r="H470" s="39"/>
      <c r="I470" s="10"/>
      <c r="J470" s="30"/>
      <c r="K470" s="132"/>
      <c r="L470" s="132"/>
      <c r="M470" s="98"/>
      <c r="N470" s="48"/>
    </row>
    <row r="471" spans="3:14" s="34" customFormat="1">
      <c r="C471" s="37"/>
      <c r="D471" s="38"/>
      <c r="E471" s="38"/>
      <c r="F471" s="30"/>
      <c r="G471" s="30"/>
      <c r="H471" s="39"/>
      <c r="I471" s="10"/>
      <c r="J471" s="30"/>
      <c r="K471" s="132"/>
      <c r="L471" s="132"/>
      <c r="M471" s="98"/>
      <c r="N471" s="48"/>
    </row>
    <row r="472" spans="3:14" s="34" customFormat="1">
      <c r="C472" s="37"/>
      <c r="D472" s="38"/>
      <c r="E472" s="38"/>
      <c r="F472" s="30"/>
      <c r="G472" s="30"/>
      <c r="H472" s="39"/>
      <c r="I472" s="10"/>
      <c r="J472" s="30"/>
      <c r="K472" s="132"/>
      <c r="L472" s="132"/>
      <c r="M472" s="98"/>
      <c r="N472" s="48"/>
    </row>
    <row r="473" spans="3:14" s="34" customFormat="1">
      <c r="C473" s="37"/>
      <c r="D473" s="38"/>
      <c r="E473" s="38"/>
      <c r="F473" s="30"/>
      <c r="G473" s="30"/>
      <c r="H473" s="39"/>
      <c r="I473" s="10"/>
      <c r="J473" s="30"/>
      <c r="K473" s="132"/>
      <c r="L473" s="132"/>
      <c r="M473" s="98"/>
      <c r="N473" s="48"/>
    </row>
    <row r="474" spans="3:14" s="34" customFormat="1">
      <c r="C474" s="37"/>
      <c r="D474" s="38"/>
      <c r="E474" s="38"/>
      <c r="F474" s="30"/>
      <c r="G474" s="30"/>
      <c r="H474" s="39"/>
      <c r="I474" s="10"/>
      <c r="J474" s="30"/>
      <c r="K474" s="132"/>
      <c r="L474" s="132"/>
      <c r="M474" s="98"/>
      <c r="N474" s="48"/>
    </row>
    <row r="475" spans="3:14" s="34" customFormat="1">
      <c r="C475" s="37"/>
      <c r="D475" s="38"/>
      <c r="E475" s="38"/>
      <c r="F475" s="30"/>
      <c r="G475" s="30"/>
      <c r="H475" s="39"/>
      <c r="I475" s="10"/>
      <c r="J475" s="30"/>
      <c r="K475" s="132"/>
      <c r="L475" s="132"/>
      <c r="M475" s="98"/>
      <c r="N475" s="48"/>
    </row>
    <row r="476" spans="3:14" s="34" customFormat="1">
      <c r="C476" s="37"/>
      <c r="D476" s="38"/>
      <c r="E476" s="38"/>
      <c r="F476" s="30"/>
      <c r="G476" s="30"/>
      <c r="H476" s="39"/>
      <c r="I476" s="10"/>
      <c r="J476" s="30"/>
      <c r="K476" s="132"/>
      <c r="L476" s="132"/>
      <c r="M476" s="98"/>
      <c r="N476" s="48"/>
    </row>
    <row r="477" spans="3:14" s="34" customFormat="1">
      <c r="C477" s="37"/>
      <c r="D477" s="38"/>
      <c r="E477" s="38"/>
      <c r="F477" s="30"/>
      <c r="G477" s="30"/>
      <c r="H477" s="39"/>
      <c r="I477" s="10"/>
      <c r="J477" s="30"/>
      <c r="K477" s="132"/>
      <c r="L477" s="132"/>
      <c r="M477" s="98"/>
      <c r="N477" s="48"/>
    </row>
    <row r="478" spans="3:14" s="34" customFormat="1">
      <c r="C478" s="37"/>
      <c r="D478" s="38"/>
      <c r="E478" s="38"/>
      <c r="F478" s="30"/>
      <c r="G478" s="30"/>
      <c r="H478" s="39"/>
      <c r="I478" s="10"/>
      <c r="J478" s="30"/>
      <c r="K478" s="132"/>
      <c r="L478" s="132"/>
      <c r="M478" s="98"/>
      <c r="N478" s="48"/>
    </row>
    <row r="479" spans="3:14" s="34" customFormat="1">
      <c r="C479" s="37"/>
      <c r="D479" s="38"/>
      <c r="E479" s="38"/>
      <c r="F479" s="30"/>
      <c r="G479" s="30"/>
      <c r="H479" s="39"/>
      <c r="I479" s="10"/>
      <c r="J479" s="30"/>
      <c r="K479" s="132"/>
      <c r="L479" s="132"/>
      <c r="M479" s="98"/>
      <c r="N479" s="48"/>
    </row>
    <row r="480" spans="3:14" s="34" customFormat="1">
      <c r="C480" s="37"/>
      <c r="D480" s="38"/>
      <c r="E480" s="38"/>
      <c r="F480" s="30"/>
      <c r="G480" s="30"/>
      <c r="H480" s="39"/>
      <c r="I480" s="10"/>
      <c r="J480" s="30"/>
      <c r="K480" s="132"/>
      <c r="L480" s="132"/>
      <c r="M480" s="98"/>
      <c r="N480" s="48"/>
    </row>
    <row r="481" spans="3:14" s="34" customFormat="1">
      <c r="C481" s="37"/>
      <c r="D481" s="38"/>
      <c r="E481" s="38"/>
      <c r="F481" s="30"/>
      <c r="G481" s="30"/>
      <c r="H481" s="39"/>
      <c r="I481" s="10"/>
      <c r="J481" s="30"/>
      <c r="K481" s="132"/>
      <c r="L481" s="132"/>
      <c r="M481" s="98"/>
      <c r="N481" s="48"/>
    </row>
    <row r="482" spans="3:14" s="34" customFormat="1">
      <c r="C482" s="37"/>
      <c r="D482" s="38"/>
      <c r="E482" s="38"/>
      <c r="F482" s="30"/>
      <c r="G482" s="30"/>
      <c r="H482" s="39"/>
      <c r="I482" s="10"/>
      <c r="J482" s="30"/>
      <c r="K482" s="132"/>
      <c r="L482" s="132"/>
      <c r="M482" s="98"/>
      <c r="N482" s="48"/>
    </row>
    <row r="483" spans="3:14" s="34" customFormat="1">
      <c r="C483" s="37"/>
      <c r="D483" s="38"/>
      <c r="E483" s="38"/>
      <c r="F483" s="30"/>
      <c r="G483" s="30"/>
      <c r="H483" s="39"/>
      <c r="I483" s="10"/>
      <c r="J483" s="30"/>
      <c r="K483" s="132"/>
      <c r="L483" s="132"/>
      <c r="M483" s="98"/>
      <c r="N483" s="48"/>
    </row>
    <row r="484" spans="3:14" s="34" customFormat="1">
      <c r="C484" s="37"/>
      <c r="D484" s="38"/>
      <c r="E484" s="38"/>
      <c r="F484" s="30"/>
      <c r="G484" s="30"/>
      <c r="H484" s="39"/>
      <c r="I484" s="10"/>
      <c r="J484" s="30"/>
      <c r="K484" s="132"/>
      <c r="L484" s="132"/>
      <c r="M484" s="98"/>
      <c r="N484" s="48"/>
    </row>
    <row r="485" spans="3:14" s="34" customFormat="1">
      <c r="C485" s="37"/>
      <c r="D485" s="38"/>
      <c r="E485" s="38"/>
      <c r="F485" s="30"/>
      <c r="G485" s="30"/>
      <c r="H485" s="39"/>
      <c r="I485" s="10"/>
      <c r="J485" s="30"/>
      <c r="K485" s="132"/>
      <c r="L485" s="132"/>
      <c r="M485" s="98"/>
      <c r="N485" s="48"/>
    </row>
    <row r="486" spans="3:14" s="34" customFormat="1">
      <c r="C486" s="37"/>
      <c r="D486" s="38"/>
      <c r="E486" s="38"/>
      <c r="F486" s="30"/>
      <c r="G486" s="30"/>
      <c r="H486" s="39"/>
      <c r="I486" s="10"/>
      <c r="J486" s="30"/>
      <c r="K486" s="132"/>
      <c r="L486" s="132"/>
      <c r="M486" s="98"/>
      <c r="N486" s="48"/>
    </row>
    <row r="487" spans="3:14" s="34" customFormat="1">
      <c r="C487" s="37"/>
      <c r="D487" s="38"/>
      <c r="E487" s="38"/>
      <c r="F487" s="30"/>
      <c r="G487" s="30"/>
      <c r="H487" s="39"/>
      <c r="I487" s="10"/>
      <c r="J487" s="30"/>
      <c r="K487" s="132"/>
      <c r="L487" s="132"/>
      <c r="M487" s="98"/>
      <c r="N487" s="48"/>
    </row>
    <row r="488" spans="3:14" s="34" customFormat="1">
      <c r="C488" s="37"/>
      <c r="D488" s="38"/>
      <c r="E488" s="38"/>
      <c r="F488" s="30"/>
      <c r="G488" s="30"/>
      <c r="H488" s="39"/>
      <c r="I488" s="10"/>
      <c r="J488" s="30"/>
      <c r="K488" s="132"/>
      <c r="L488" s="132"/>
      <c r="M488" s="98"/>
      <c r="N488" s="48"/>
    </row>
    <row r="489" spans="3:14" s="34" customFormat="1">
      <c r="C489" s="37"/>
      <c r="D489" s="38"/>
      <c r="E489" s="38"/>
      <c r="F489" s="30"/>
      <c r="G489" s="30"/>
      <c r="H489" s="39"/>
      <c r="I489" s="10"/>
      <c r="J489" s="30"/>
      <c r="K489" s="132"/>
      <c r="L489" s="132"/>
      <c r="M489" s="98"/>
      <c r="N489" s="48"/>
    </row>
    <row r="490" spans="3:14" s="34" customFormat="1">
      <c r="C490" s="37"/>
      <c r="D490" s="38"/>
      <c r="E490" s="38"/>
      <c r="F490" s="30"/>
      <c r="G490" s="30"/>
      <c r="H490" s="39"/>
      <c r="I490" s="10"/>
      <c r="J490" s="30"/>
      <c r="K490" s="132"/>
      <c r="L490" s="132"/>
      <c r="M490" s="98"/>
      <c r="N490" s="48"/>
    </row>
    <row r="491" spans="3:14" s="34" customFormat="1">
      <c r="C491" s="37"/>
      <c r="D491" s="38"/>
      <c r="E491" s="38"/>
      <c r="F491" s="30"/>
      <c r="G491" s="30"/>
      <c r="H491" s="39"/>
      <c r="I491" s="10"/>
      <c r="J491" s="30"/>
      <c r="K491" s="132"/>
      <c r="L491" s="132"/>
      <c r="M491" s="98"/>
      <c r="N491" s="48"/>
    </row>
    <row r="492" spans="3:14" s="34" customFormat="1">
      <c r="C492" s="37"/>
      <c r="D492" s="38"/>
      <c r="E492" s="38"/>
      <c r="F492" s="30"/>
      <c r="G492" s="30"/>
      <c r="H492" s="39"/>
      <c r="I492" s="10"/>
      <c r="J492" s="30"/>
      <c r="K492" s="132"/>
      <c r="L492" s="132"/>
      <c r="M492" s="98"/>
      <c r="N492" s="48"/>
    </row>
    <row r="493" spans="3:14" s="34" customFormat="1">
      <c r="C493" s="37"/>
      <c r="D493" s="38"/>
      <c r="E493" s="38"/>
      <c r="F493" s="30"/>
      <c r="G493" s="30"/>
      <c r="H493" s="39"/>
      <c r="I493" s="10"/>
      <c r="J493" s="30"/>
      <c r="K493" s="132"/>
      <c r="L493" s="132"/>
      <c r="M493" s="98"/>
      <c r="N493" s="48"/>
    </row>
    <row r="494" spans="3:14" s="34" customFormat="1">
      <c r="C494" s="37"/>
      <c r="D494" s="38"/>
      <c r="E494" s="38"/>
      <c r="F494" s="30"/>
      <c r="G494" s="30"/>
      <c r="H494" s="39"/>
      <c r="I494" s="10"/>
      <c r="J494" s="30"/>
      <c r="K494" s="132"/>
      <c r="L494" s="132"/>
      <c r="M494" s="98"/>
      <c r="N494" s="48"/>
    </row>
    <row r="495" spans="3:14" s="34" customFormat="1">
      <c r="C495" s="37"/>
      <c r="D495" s="38"/>
      <c r="E495" s="38"/>
      <c r="F495" s="30"/>
      <c r="G495" s="30"/>
      <c r="H495" s="39"/>
      <c r="I495" s="10"/>
      <c r="J495" s="30"/>
      <c r="K495" s="132"/>
      <c r="L495" s="132"/>
      <c r="M495" s="98"/>
      <c r="N495" s="48"/>
    </row>
    <row r="496" spans="3:14" s="34" customFormat="1">
      <c r="C496" s="37"/>
      <c r="D496" s="38"/>
      <c r="E496" s="38"/>
      <c r="F496" s="30"/>
      <c r="G496" s="30"/>
      <c r="H496" s="39"/>
      <c r="I496" s="10"/>
      <c r="J496" s="30"/>
      <c r="K496" s="132"/>
      <c r="L496" s="132"/>
      <c r="M496" s="98"/>
      <c r="N496" s="48"/>
    </row>
    <row r="497" spans="3:14" s="34" customFormat="1">
      <c r="C497" s="37"/>
      <c r="D497" s="38"/>
      <c r="E497" s="38"/>
      <c r="F497" s="30"/>
      <c r="G497" s="30"/>
      <c r="H497" s="39"/>
      <c r="I497" s="10"/>
      <c r="J497" s="30"/>
      <c r="K497" s="132"/>
      <c r="L497" s="132"/>
      <c r="M497" s="98"/>
      <c r="N497" s="48"/>
    </row>
    <row r="498" spans="3:14" s="34" customFormat="1">
      <c r="C498" s="37"/>
      <c r="D498" s="38"/>
      <c r="E498" s="38"/>
      <c r="F498" s="30"/>
      <c r="G498" s="30"/>
      <c r="H498" s="39"/>
      <c r="I498" s="10"/>
      <c r="J498" s="30"/>
      <c r="K498" s="132"/>
      <c r="L498" s="132"/>
      <c r="M498" s="98"/>
      <c r="N498" s="48"/>
    </row>
    <row r="499" spans="3:14" s="34" customFormat="1">
      <c r="C499" s="37"/>
      <c r="D499" s="38"/>
      <c r="E499" s="38"/>
      <c r="F499" s="30"/>
      <c r="G499" s="30"/>
      <c r="H499" s="39"/>
      <c r="I499" s="10"/>
      <c r="J499" s="30"/>
      <c r="K499" s="132"/>
      <c r="L499" s="132"/>
      <c r="M499" s="98"/>
      <c r="N499" s="48"/>
    </row>
    <row r="500" spans="3:14" s="34" customFormat="1">
      <c r="C500" s="37"/>
      <c r="D500" s="38"/>
      <c r="E500" s="38"/>
      <c r="F500" s="30"/>
      <c r="G500" s="30"/>
      <c r="H500" s="39"/>
      <c r="I500" s="10"/>
      <c r="J500" s="30"/>
      <c r="K500" s="132"/>
      <c r="L500" s="132"/>
      <c r="M500" s="98"/>
      <c r="N500" s="48"/>
    </row>
    <row r="501" spans="3:14" s="34" customFormat="1">
      <c r="C501" s="37"/>
      <c r="D501" s="38"/>
      <c r="E501" s="38"/>
      <c r="F501" s="30"/>
      <c r="G501" s="30"/>
      <c r="H501" s="39"/>
      <c r="I501" s="10"/>
      <c r="J501" s="30"/>
      <c r="K501" s="132"/>
      <c r="L501" s="132"/>
      <c r="M501" s="98"/>
      <c r="N501" s="48"/>
    </row>
    <row r="502" spans="3:14" s="34" customFormat="1">
      <c r="C502" s="37"/>
      <c r="D502" s="38"/>
      <c r="E502" s="38"/>
      <c r="F502" s="30"/>
      <c r="G502" s="30"/>
      <c r="H502" s="39"/>
      <c r="I502" s="10"/>
      <c r="J502" s="30"/>
      <c r="K502" s="132"/>
      <c r="L502" s="132"/>
      <c r="M502" s="98"/>
      <c r="N502" s="48"/>
    </row>
    <row r="503" spans="3:14" s="34" customFormat="1">
      <c r="C503" s="37"/>
      <c r="D503" s="38"/>
      <c r="E503" s="38"/>
      <c r="F503" s="30"/>
      <c r="G503" s="30"/>
      <c r="H503" s="39"/>
      <c r="I503" s="10"/>
      <c r="J503" s="30"/>
      <c r="K503" s="132"/>
      <c r="L503" s="132"/>
      <c r="M503" s="98"/>
      <c r="N503" s="48"/>
    </row>
    <row r="504" spans="3:14" s="34" customFormat="1">
      <c r="C504" s="37"/>
      <c r="D504" s="38"/>
      <c r="E504" s="38"/>
      <c r="F504" s="30"/>
      <c r="G504" s="30"/>
      <c r="H504" s="39"/>
      <c r="I504" s="10"/>
      <c r="J504" s="30"/>
      <c r="K504" s="132"/>
      <c r="L504" s="132"/>
      <c r="M504" s="98"/>
      <c r="N504" s="48"/>
    </row>
    <row r="505" spans="3:14" s="34" customFormat="1">
      <c r="C505" s="37"/>
      <c r="D505" s="38"/>
      <c r="E505" s="38"/>
      <c r="F505" s="30"/>
      <c r="G505" s="30"/>
      <c r="H505" s="39"/>
      <c r="I505" s="10"/>
      <c r="J505" s="30"/>
      <c r="K505" s="132"/>
      <c r="L505" s="132"/>
      <c r="M505" s="98"/>
      <c r="N505" s="48"/>
    </row>
    <row r="506" spans="3:14" s="34" customFormat="1">
      <c r="C506" s="37"/>
      <c r="D506" s="38"/>
      <c r="E506" s="38"/>
      <c r="F506" s="30"/>
      <c r="G506" s="30"/>
      <c r="H506" s="39"/>
      <c r="I506" s="10"/>
      <c r="J506" s="30"/>
      <c r="K506" s="132"/>
      <c r="L506" s="132"/>
      <c r="M506" s="98"/>
      <c r="N506" s="48"/>
    </row>
    <row r="507" spans="3:14" s="34" customFormat="1">
      <c r="C507" s="37"/>
      <c r="D507" s="38"/>
      <c r="E507" s="38"/>
      <c r="F507" s="30"/>
      <c r="G507" s="30"/>
      <c r="H507" s="39"/>
      <c r="I507" s="10"/>
      <c r="J507" s="30"/>
      <c r="K507" s="132"/>
      <c r="L507" s="132"/>
      <c r="M507" s="98"/>
      <c r="N507" s="48"/>
    </row>
    <row r="508" spans="3:14" s="34" customFormat="1">
      <c r="C508" s="37"/>
      <c r="D508" s="38"/>
      <c r="E508" s="38"/>
      <c r="F508" s="30"/>
      <c r="G508" s="30"/>
      <c r="H508" s="39"/>
      <c r="I508" s="10"/>
      <c r="J508" s="30"/>
      <c r="K508" s="132"/>
      <c r="L508" s="132"/>
      <c r="M508" s="98"/>
      <c r="N508" s="48"/>
    </row>
    <row r="509" spans="3:14" s="34" customFormat="1">
      <c r="C509" s="37"/>
      <c r="D509" s="38"/>
      <c r="E509" s="38"/>
      <c r="F509" s="30"/>
      <c r="G509" s="30"/>
      <c r="H509" s="39"/>
      <c r="I509" s="10"/>
      <c r="J509" s="30"/>
      <c r="K509" s="132"/>
      <c r="L509" s="132"/>
      <c r="M509" s="98"/>
      <c r="N509" s="48"/>
    </row>
    <row r="510" spans="3:14" s="34" customFormat="1">
      <c r="C510" s="37"/>
      <c r="D510" s="38"/>
      <c r="E510" s="38"/>
      <c r="F510" s="30"/>
      <c r="G510" s="30"/>
      <c r="H510" s="39"/>
      <c r="I510" s="10"/>
      <c r="J510" s="30"/>
      <c r="K510" s="132"/>
      <c r="L510" s="132"/>
      <c r="M510" s="98"/>
      <c r="N510" s="48"/>
    </row>
    <row r="511" spans="3:14" s="34" customFormat="1">
      <c r="C511" s="37"/>
      <c r="D511" s="38"/>
      <c r="E511" s="38"/>
      <c r="F511" s="30"/>
      <c r="G511" s="30"/>
      <c r="H511" s="39"/>
      <c r="I511" s="10"/>
      <c r="J511" s="30"/>
      <c r="K511" s="132"/>
      <c r="L511" s="132"/>
      <c r="M511" s="98"/>
      <c r="N511" s="48"/>
    </row>
    <row r="512" spans="3:14" s="34" customFormat="1">
      <c r="C512" s="37"/>
      <c r="D512" s="38"/>
      <c r="E512" s="38"/>
      <c r="F512" s="30"/>
      <c r="G512" s="30"/>
      <c r="H512" s="39"/>
      <c r="I512" s="10"/>
      <c r="J512" s="30"/>
      <c r="K512" s="132"/>
      <c r="L512" s="132"/>
      <c r="M512" s="98"/>
      <c r="N512" s="48"/>
    </row>
    <row r="513" spans="3:14" s="34" customFormat="1">
      <c r="C513" s="37"/>
      <c r="D513" s="38"/>
      <c r="E513" s="38"/>
      <c r="F513" s="30"/>
      <c r="G513" s="30"/>
      <c r="H513" s="39"/>
      <c r="I513" s="10"/>
      <c r="J513" s="30"/>
      <c r="K513" s="132"/>
      <c r="L513" s="132"/>
      <c r="M513" s="98"/>
      <c r="N513" s="48"/>
    </row>
    <row r="514" spans="3:14" s="34" customFormat="1">
      <c r="C514" s="37"/>
      <c r="D514" s="38"/>
      <c r="E514" s="38"/>
      <c r="F514" s="30"/>
      <c r="G514" s="30"/>
      <c r="H514" s="39"/>
      <c r="I514" s="10"/>
      <c r="J514" s="30"/>
      <c r="K514" s="132"/>
      <c r="L514" s="132"/>
      <c r="M514" s="98"/>
      <c r="N514" s="48"/>
    </row>
    <row r="515" spans="3:14" s="34" customFormat="1">
      <c r="C515" s="37"/>
      <c r="D515" s="38"/>
      <c r="E515" s="38"/>
      <c r="F515" s="30"/>
      <c r="G515" s="30"/>
      <c r="H515" s="39"/>
      <c r="I515" s="10"/>
      <c r="J515" s="30"/>
      <c r="K515" s="132"/>
      <c r="L515" s="132"/>
      <c r="M515" s="98"/>
      <c r="N515" s="48"/>
    </row>
    <row r="516" spans="3:14" s="34" customFormat="1">
      <c r="C516" s="37"/>
      <c r="D516" s="38"/>
      <c r="E516" s="38"/>
      <c r="F516" s="30"/>
      <c r="G516" s="30"/>
      <c r="H516" s="39"/>
      <c r="I516" s="10"/>
      <c r="J516" s="30"/>
      <c r="K516" s="132"/>
      <c r="L516" s="132"/>
      <c r="M516" s="98"/>
      <c r="N516" s="48"/>
    </row>
    <row r="517" spans="3:14" s="34" customFormat="1">
      <c r="C517" s="37"/>
      <c r="D517" s="38"/>
      <c r="E517" s="38"/>
      <c r="F517" s="30"/>
      <c r="G517" s="30"/>
      <c r="H517" s="39"/>
      <c r="I517" s="10"/>
      <c r="J517" s="30"/>
      <c r="K517" s="132"/>
      <c r="L517" s="132"/>
      <c r="M517" s="98"/>
      <c r="N517" s="48"/>
    </row>
    <row r="518" spans="3:14" s="34" customFormat="1">
      <c r="C518" s="37"/>
      <c r="D518" s="38"/>
      <c r="E518" s="38"/>
      <c r="F518" s="30"/>
      <c r="G518" s="30"/>
      <c r="H518" s="39"/>
      <c r="I518" s="10"/>
      <c r="J518" s="30"/>
      <c r="K518" s="132"/>
      <c r="L518" s="132"/>
      <c r="M518" s="98"/>
      <c r="N518" s="48"/>
    </row>
    <row r="519" spans="3:14" s="34" customFormat="1">
      <c r="C519" s="37"/>
      <c r="D519" s="38"/>
      <c r="E519" s="38"/>
      <c r="F519" s="30"/>
      <c r="G519" s="30"/>
      <c r="H519" s="39"/>
      <c r="I519" s="10"/>
      <c r="J519" s="30"/>
      <c r="K519" s="132"/>
      <c r="L519" s="132"/>
      <c r="M519" s="98"/>
      <c r="N519" s="48"/>
    </row>
    <row r="520" spans="3:14" s="34" customFormat="1">
      <c r="C520" s="37"/>
      <c r="D520" s="38"/>
      <c r="E520" s="38"/>
      <c r="F520" s="30"/>
      <c r="G520" s="30"/>
      <c r="H520" s="39"/>
      <c r="I520" s="10"/>
      <c r="J520" s="30"/>
      <c r="K520" s="132"/>
      <c r="L520" s="132"/>
      <c r="M520" s="98"/>
      <c r="N520" s="48"/>
    </row>
    <row r="521" spans="3:14" s="34" customFormat="1">
      <c r="C521" s="37"/>
      <c r="D521" s="38"/>
      <c r="E521" s="38"/>
      <c r="F521" s="30"/>
      <c r="G521" s="30"/>
      <c r="H521" s="39"/>
      <c r="I521" s="10"/>
      <c r="J521" s="30"/>
      <c r="K521" s="132"/>
      <c r="L521" s="132"/>
      <c r="M521" s="98"/>
      <c r="N521" s="48"/>
    </row>
    <row r="522" spans="3:14" s="34" customFormat="1">
      <c r="C522" s="37"/>
      <c r="D522" s="38"/>
      <c r="E522" s="38"/>
      <c r="F522" s="30"/>
      <c r="G522" s="30"/>
      <c r="H522" s="39"/>
      <c r="I522" s="10"/>
      <c r="J522" s="30"/>
      <c r="K522" s="132"/>
      <c r="L522" s="132"/>
      <c r="M522" s="98"/>
      <c r="N522" s="48"/>
    </row>
    <row r="523" spans="3:14" s="34" customFormat="1">
      <c r="C523" s="37"/>
      <c r="D523" s="38"/>
      <c r="E523" s="38"/>
      <c r="F523" s="30"/>
      <c r="G523" s="30"/>
      <c r="H523" s="39"/>
      <c r="I523" s="10"/>
      <c r="J523" s="30"/>
      <c r="K523" s="132"/>
      <c r="L523" s="132"/>
      <c r="M523" s="98"/>
      <c r="N523" s="48"/>
    </row>
    <row r="524" spans="3:14" s="34" customFormat="1">
      <c r="C524" s="37"/>
      <c r="D524" s="38"/>
      <c r="E524" s="38"/>
      <c r="F524" s="30"/>
      <c r="G524" s="30"/>
      <c r="H524" s="39"/>
      <c r="I524" s="10"/>
      <c r="J524" s="30"/>
      <c r="K524" s="132"/>
      <c r="L524" s="132"/>
      <c r="M524" s="98"/>
      <c r="N524" s="48"/>
    </row>
    <row r="525" spans="3:14" s="34" customFormat="1">
      <c r="C525" s="37"/>
      <c r="D525" s="38"/>
      <c r="E525" s="38"/>
      <c r="F525" s="30"/>
      <c r="G525" s="30"/>
      <c r="H525" s="39"/>
      <c r="I525" s="10"/>
      <c r="J525" s="30"/>
      <c r="K525" s="132"/>
      <c r="L525" s="132"/>
      <c r="M525" s="98"/>
      <c r="N525" s="48"/>
    </row>
    <row r="526" spans="3:14" s="34" customFormat="1">
      <c r="C526" s="37"/>
      <c r="D526" s="38"/>
      <c r="E526" s="38"/>
      <c r="F526" s="30"/>
      <c r="G526" s="30"/>
      <c r="H526" s="39"/>
      <c r="I526" s="10"/>
      <c r="J526" s="30"/>
      <c r="K526" s="132"/>
      <c r="L526" s="132"/>
      <c r="M526" s="98"/>
      <c r="N526" s="48"/>
    </row>
    <row r="527" spans="3:14" s="34" customFormat="1">
      <c r="C527" s="37"/>
      <c r="D527" s="38"/>
      <c r="E527" s="38"/>
      <c r="F527" s="30"/>
      <c r="G527" s="30"/>
      <c r="H527" s="39"/>
      <c r="I527" s="10"/>
      <c r="J527" s="30"/>
      <c r="K527" s="132"/>
      <c r="L527" s="132"/>
      <c r="M527" s="98"/>
      <c r="N527" s="48"/>
    </row>
    <row r="528" spans="3:14" s="34" customFormat="1">
      <c r="C528" s="37"/>
      <c r="D528" s="38"/>
      <c r="E528" s="38"/>
      <c r="F528" s="30"/>
      <c r="G528" s="30"/>
      <c r="H528" s="39"/>
      <c r="I528" s="10"/>
      <c r="J528" s="30"/>
      <c r="K528" s="132"/>
      <c r="L528" s="132"/>
      <c r="M528" s="98"/>
      <c r="N528" s="48"/>
    </row>
    <row r="529" spans="3:14" s="34" customFormat="1">
      <c r="C529" s="37"/>
      <c r="D529" s="38"/>
      <c r="E529" s="38"/>
      <c r="F529" s="30"/>
      <c r="G529" s="30"/>
      <c r="H529" s="39"/>
      <c r="I529" s="10"/>
      <c r="J529" s="30"/>
      <c r="K529" s="132"/>
      <c r="L529" s="132"/>
      <c r="M529" s="98"/>
      <c r="N529" s="48"/>
    </row>
    <row r="530" spans="3:14" s="34" customFormat="1">
      <c r="C530" s="37"/>
      <c r="D530" s="38"/>
      <c r="E530" s="38"/>
      <c r="F530" s="30"/>
      <c r="G530" s="30"/>
      <c r="H530" s="39"/>
      <c r="I530" s="10"/>
      <c r="J530" s="30"/>
      <c r="K530" s="132"/>
      <c r="L530" s="132"/>
      <c r="M530" s="98"/>
      <c r="N530" s="48"/>
    </row>
    <row r="531" spans="3:14" s="34" customFormat="1">
      <c r="C531" s="37"/>
      <c r="D531" s="38"/>
      <c r="E531" s="38"/>
      <c r="F531" s="30"/>
      <c r="G531" s="30"/>
      <c r="H531" s="39"/>
      <c r="I531" s="10"/>
      <c r="J531" s="30"/>
      <c r="K531" s="132"/>
      <c r="L531" s="132"/>
      <c r="M531" s="98"/>
      <c r="N531" s="48"/>
    </row>
    <row r="532" spans="3:14" s="34" customFormat="1">
      <c r="C532" s="37"/>
      <c r="D532" s="38"/>
      <c r="E532" s="38"/>
      <c r="F532" s="30"/>
      <c r="G532" s="30"/>
      <c r="H532" s="39"/>
      <c r="I532" s="10"/>
      <c r="J532" s="30"/>
      <c r="K532" s="132"/>
      <c r="L532" s="132"/>
      <c r="M532" s="98"/>
      <c r="N532" s="48"/>
    </row>
    <row r="533" spans="3:14" s="34" customFormat="1">
      <c r="C533" s="37"/>
      <c r="D533" s="38"/>
      <c r="E533" s="38"/>
      <c r="F533" s="30"/>
      <c r="G533" s="30"/>
      <c r="H533" s="39"/>
      <c r="I533" s="10"/>
      <c r="J533" s="30"/>
      <c r="K533" s="132"/>
      <c r="L533" s="132"/>
      <c r="M533" s="98"/>
      <c r="N533" s="48"/>
    </row>
    <row r="534" spans="3:14" s="34" customFormat="1">
      <c r="C534" s="37"/>
      <c r="D534" s="38"/>
      <c r="E534" s="38"/>
      <c r="F534" s="30"/>
      <c r="G534" s="30"/>
      <c r="H534" s="39"/>
      <c r="I534" s="10"/>
      <c r="J534" s="30"/>
      <c r="K534" s="132"/>
      <c r="L534" s="132"/>
      <c r="M534" s="98"/>
      <c r="N534" s="48"/>
    </row>
    <row r="535" spans="3:14" s="34" customFormat="1">
      <c r="C535" s="37"/>
      <c r="D535" s="38"/>
      <c r="E535" s="38"/>
      <c r="F535" s="30"/>
      <c r="G535" s="30"/>
      <c r="H535" s="39"/>
      <c r="I535" s="10"/>
      <c r="J535" s="30"/>
      <c r="K535" s="132"/>
      <c r="L535" s="132"/>
      <c r="M535" s="98"/>
      <c r="N535" s="48"/>
    </row>
    <row r="536" spans="3:14" s="34" customFormat="1">
      <c r="C536" s="37"/>
      <c r="D536" s="38"/>
      <c r="E536" s="38"/>
      <c r="F536" s="30"/>
      <c r="G536" s="30"/>
      <c r="H536" s="39"/>
      <c r="I536" s="10"/>
      <c r="J536" s="30"/>
      <c r="K536" s="132"/>
      <c r="L536" s="132"/>
      <c r="M536" s="98"/>
      <c r="N536" s="48"/>
    </row>
    <row r="537" spans="3:14" s="34" customFormat="1">
      <c r="C537" s="37"/>
      <c r="D537" s="38"/>
      <c r="E537" s="38"/>
      <c r="F537" s="30"/>
      <c r="G537" s="30"/>
      <c r="H537" s="39"/>
      <c r="I537" s="10"/>
      <c r="J537" s="30"/>
      <c r="K537" s="132"/>
      <c r="L537" s="132"/>
      <c r="M537" s="98"/>
      <c r="N537" s="48"/>
    </row>
    <row r="538" spans="3:14" s="34" customFormat="1">
      <c r="C538" s="37"/>
      <c r="D538" s="38"/>
      <c r="E538" s="38"/>
      <c r="F538" s="30"/>
      <c r="G538" s="30"/>
      <c r="H538" s="39"/>
      <c r="I538" s="10"/>
      <c r="J538" s="30"/>
      <c r="K538" s="132"/>
      <c r="L538" s="132"/>
      <c r="M538" s="98"/>
      <c r="N538" s="48"/>
    </row>
    <row r="539" spans="3:14" s="34" customFormat="1">
      <c r="C539" s="37"/>
      <c r="D539" s="38"/>
      <c r="E539" s="38"/>
      <c r="F539" s="30"/>
      <c r="G539" s="30"/>
      <c r="H539" s="39"/>
      <c r="I539" s="10"/>
      <c r="J539" s="30"/>
      <c r="K539" s="132"/>
      <c r="L539" s="132"/>
      <c r="M539" s="98"/>
      <c r="N539" s="48"/>
    </row>
    <row r="540" spans="3:14" s="34" customFormat="1">
      <c r="C540" s="37"/>
      <c r="D540" s="38"/>
      <c r="E540" s="38"/>
      <c r="F540" s="30"/>
      <c r="G540" s="30"/>
      <c r="H540" s="39"/>
      <c r="I540" s="10"/>
      <c r="J540" s="30"/>
      <c r="K540" s="132"/>
      <c r="L540" s="132"/>
      <c r="M540" s="98"/>
      <c r="N540" s="48"/>
    </row>
    <row r="541" spans="3:14" s="34" customFormat="1">
      <c r="C541" s="37"/>
      <c r="D541" s="38"/>
      <c r="E541" s="38"/>
      <c r="F541" s="30"/>
      <c r="G541" s="30"/>
      <c r="H541" s="39"/>
      <c r="I541" s="10"/>
      <c r="J541" s="30"/>
      <c r="K541" s="132"/>
      <c r="L541" s="132"/>
      <c r="M541" s="98"/>
      <c r="N541" s="48"/>
    </row>
    <row r="542" spans="3:14" s="34" customFormat="1">
      <c r="C542" s="37"/>
      <c r="D542" s="38"/>
      <c r="E542" s="38"/>
      <c r="F542" s="30"/>
      <c r="G542" s="30"/>
      <c r="H542" s="39"/>
      <c r="I542" s="10"/>
      <c r="J542" s="30"/>
      <c r="K542" s="132"/>
      <c r="L542" s="132"/>
      <c r="M542" s="98"/>
      <c r="N542" s="48"/>
    </row>
    <row r="543" spans="3:14" s="34" customFormat="1">
      <c r="C543" s="37"/>
      <c r="D543" s="38"/>
      <c r="E543" s="38"/>
      <c r="F543" s="30"/>
      <c r="G543" s="30"/>
      <c r="H543" s="39"/>
      <c r="I543" s="10"/>
      <c r="J543" s="30"/>
      <c r="K543" s="132"/>
      <c r="L543" s="132"/>
      <c r="M543" s="98"/>
      <c r="N543" s="48"/>
    </row>
    <row r="544" spans="3:14" s="34" customFormat="1">
      <c r="C544" s="37"/>
      <c r="D544" s="38"/>
      <c r="E544" s="38"/>
      <c r="F544" s="30"/>
      <c r="G544" s="30"/>
      <c r="H544" s="39"/>
      <c r="I544" s="10"/>
      <c r="J544" s="30"/>
      <c r="K544" s="132"/>
      <c r="L544" s="132"/>
      <c r="M544" s="98"/>
      <c r="N544" s="48"/>
    </row>
    <row r="545" spans="3:14" s="34" customFormat="1">
      <c r="C545" s="37"/>
      <c r="D545" s="38"/>
      <c r="E545" s="38"/>
      <c r="F545" s="30"/>
      <c r="G545" s="30"/>
      <c r="H545" s="39"/>
      <c r="I545" s="10"/>
      <c r="J545" s="30"/>
      <c r="K545" s="132"/>
      <c r="L545" s="132"/>
      <c r="M545" s="98"/>
      <c r="N545" s="48"/>
    </row>
    <row r="546" spans="3:14" s="34" customFormat="1">
      <c r="C546" s="37"/>
      <c r="D546" s="38"/>
      <c r="E546" s="38"/>
      <c r="F546" s="30"/>
      <c r="G546" s="30"/>
      <c r="H546" s="39"/>
      <c r="I546" s="10"/>
      <c r="J546" s="30"/>
      <c r="K546" s="132"/>
      <c r="L546" s="132"/>
      <c r="M546" s="98"/>
      <c r="N546" s="48"/>
    </row>
    <row r="547" spans="3:14" s="34" customFormat="1">
      <c r="C547" s="37"/>
      <c r="D547" s="38"/>
      <c r="E547" s="38"/>
      <c r="F547" s="30"/>
      <c r="G547" s="30"/>
      <c r="H547" s="39"/>
      <c r="I547" s="10"/>
      <c r="J547" s="30"/>
      <c r="K547" s="132"/>
      <c r="L547" s="132"/>
      <c r="M547" s="98"/>
      <c r="N547" s="48"/>
    </row>
    <row r="548" spans="3:14" s="34" customFormat="1">
      <c r="C548" s="37"/>
      <c r="D548" s="38"/>
      <c r="E548" s="38"/>
      <c r="F548" s="30"/>
      <c r="G548" s="30"/>
      <c r="H548" s="39"/>
      <c r="I548" s="10"/>
      <c r="J548" s="30"/>
      <c r="K548" s="132"/>
      <c r="L548" s="132"/>
      <c r="M548" s="98"/>
      <c r="N548" s="48"/>
    </row>
    <row r="549" spans="3:14" s="34" customFormat="1">
      <c r="C549" s="37"/>
      <c r="D549" s="38"/>
      <c r="E549" s="38"/>
      <c r="F549" s="30"/>
      <c r="G549" s="30"/>
      <c r="H549" s="39"/>
      <c r="I549" s="10"/>
      <c r="J549" s="30"/>
      <c r="K549" s="132"/>
      <c r="L549" s="132"/>
      <c r="M549" s="98"/>
      <c r="N549" s="48"/>
    </row>
    <row r="550" spans="3:14" s="34" customFormat="1">
      <c r="C550" s="37"/>
      <c r="D550" s="38"/>
      <c r="E550" s="38"/>
      <c r="F550" s="30"/>
      <c r="G550" s="30"/>
      <c r="H550" s="39"/>
      <c r="I550" s="10"/>
      <c r="J550" s="30"/>
      <c r="K550" s="132"/>
      <c r="L550" s="132"/>
      <c r="M550" s="98"/>
      <c r="N550" s="48"/>
    </row>
    <row r="551" spans="3:14" s="34" customFormat="1">
      <c r="C551" s="37"/>
      <c r="D551" s="38"/>
      <c r="E551" s="38"/>
      <c r="F551" s="30"/>
      <c r="G551" s="30"/>
      <c r="H551" s="39"/>
      <c r="I551" s="10"/>
      <c r="J551" s="30"/>
      <c r="K551" s="132"/>
      <c r="L551" s="132"/>
      <c r="M551" s="98"/>
      <c r="N551" s="48"/>
    </row>
    <row r="552" spans="3:14" s="34" customFormat="1">
      <c r="C552" s="37"/>
      <c r="D552" s="38"/>
      <c r="E552" s="38"/>
      <c r="F552" s="30"/>
      <c r="G552" s="30"/>
      <c r="H552" s="39"/>
      <c r="I552" s="10"/>
      <c r="J552" s="30"/>
      <c r="K552" s="132"/>
      <c r="L552" s="132"/>
      <c r="M552" s="98"/>
      <c r="N552" s="48"/>
    </row>
    <row r="553" spans="3:14" s="34" customFormat="1">
      <c r="C553" s="37"/>
      <c r="D553" s="38"/>
      <c r="E553" s="38"/>
      <c r="F553" s="30"/>
      <c r="G553" s="30"/>
      <c r="H553" s="39"/>
      <c r="I553" s="10"/>
      <c r="J553" s="30"/>
      <c r="K553" s="132"/>
      <c r="L553" s="132"/>
      <c r="M553" s="98"/>
      <c r="N553" s="48"/>
    </row>
    <row r="554" spans="3:14" s="34" customFormat="1">
      <c r="C554" s="37"/>
      <c r="D554" s="38"/>
      <c r="E554" s="38"/>
      <c r="F554" s="30"/>
      <c r="G554" s="30"/>
      <c r="H554" s="39"/>
      <c r="I554" s="10"/>
      <c r="J554" s="30"/>
      <c r="K554" s="132"/>
      <c r="L554" s="132"/>
      <c r="M554" s="98"/>
      <c r="N554" s="48"/>
    </row>
    <row r="555" spans="3:14" s="34" customFormat="1">
      <c r="C555" s="37"/>
      <c r="D555" s="38"/>
      <c r="E555" s="38"/>
      <c r="F555" s="30"/>
      <c r="G555" s="30"/>
      <c r="H555" s="39"/>
      <c r="I555" s="10"/>
      <c r="J555" s="30"/>
      <c r="K555" s="132"/>
      <c r="L555" s="132"/>
      <c r="M555" s="98"/>
      <c r="N555" s="48"/>
    </row>
    <row r="556" spans="3:14" s="34" customFormat="1">
      <c r="C556" s="37"/>
      <c r="D556" s="38"/>
      <c r="E556" s="38"/>
      <c r="F556" s="30"/>
      <c r="G556" s="30"/>
      <c r="H556" s="39"/>
      <c r="I556" s="10"/>
      <c r="J556" s="30"/>
      <c r="K556" s="132"/>
      <c r="L556" s="132"/>
      <c r="M556" s="98"/>
      <c r="N556" s="48"/>
    </row>
    <row r="557" spans="3:14" s="34" customFormat="1">
      <c r="C557" s="37"/>
      <c r="D557" s="38"/>
      <c r="E557" s="38"/>
      <c r="F557" s="30"/>
      <c r="G557" s="30"/>
      <c r="H557" s="39"/>
      <c r="I557" s="10"/>
      <c r="J557" s="30"/>
      <c r="K557" s="132"/>
      <c r="L557" s="132"/>
      <c r="M557" s="98"/>
      <c r="N557" s="48"/>
    </row>
    <row r="558" spans="3:14" s="34" customFormat="1">
      <c r="C558" s="37"/>
      <c r="D558" s="38"/>
      <c r="E558" s="38"/>
      <c r="F558" s="30"/>
      <c r="G558" s="30"/>
      <c r="H558" s="39"/>
      <c r="I558" s="10"/>
      <c r="J558" s="30"/>
      <c r="K558" s="132"/>
      <c r="L558" s="132"/>
      <c r="M558" s="98"/>
      <c r="N558" s="48"/>
    </row>
    <row r="559" spans="3:14" s="34" customFormat="1">
      <c r="C559" s="37"/>
      <c r="D559" s="38"/>
      <c r="E559" s="38"/>
      <c r="F559" s="30"/>
      <c r="G559" s="30"/>
      <c r="H559" s="39"/>
      <c r="I559" s="10"/>
      <c r="J559" s="30"/>
      <c r="K559" s="132"/>
      <c r="L559" s="132"/>
      <c r="M559" s="98"/>
      <c r="N559" s="48"/>
    </row>
    <row r="560" spans="3:14" s="34" customFormat="1">
      <c r="C560" s="37"/>
      <c r="D560" s="38"/>
      <c r="E560" s="38"/>
      <c r="F560" s="30"/>
      <c r="G560" s="30"/>
      <c r="H560" s="39"/>
      <c r="I560" s="10"/>
      <c r="J560" s="30"/>
      <c r="K560" s="132"/>
      <c r="L560" s="132"/>
      <c r="M560" s="98"/>
      <c r="N560" s="48"/>
    </row>
    <row r="561" spans="3:14" s="34" customFormat="1">
      <c r="C561" s="37"/>
      <c r="D561" s="38"/>
      <c r="E561" s="38"/>
      <c r="F561" s="30"/>
      <c r="G561" s="30"/>
      <c r="H561" s="39"/>
      <c r="I561" s="10"/>
      <c r="J561" s="30"/>
      <c r="K561" s="132"/>
      <c r="L561" s="132"/>
      <c r="M561" s="98"/>
      <c r="N561" s="48"/>
    </row>
    <row r="562" spans="3:14" s="34" customFormat="1">
      <c r="C562" s="37"/>
      <c r="D562" s="38"/>
      <c r="E562" s="38"/>
      <c r="F562" s="30"/>
      <c r="G562" s="30"/>
      <c r="H562" s="39"/>
      <c r="I562" s="10"/>
      <c r="J562" s="30"/>
      <c r="K562" s="132"/>
      <c r="L562" s="132"/>
      <c r="M562" s="98"/>
      <c r="N562" s="48"/>
    </row>
    <row r="563" spans="3:14" s="34" customFormat="1">
      <c r="C563" s="37"/>
      <c r="D563" s="38"/>
      <c r="E563" s="38"/>
      <c r="F563" s="30"/>
      <c r="G563" s="30"/>
      <c r="H563" s="39"/>
      <c r="I563" s="10"/>
      <c r="J563" s="30"/>
      <c r="K563" s="132"/>
      <c r="L563" s="132"/>
      <c r="M563" s="98"/>
      <c r="N563" s="48"/>
    </row>
    <row r="564" spans="3:14" s="34" customFormat="1">
      <c r="C564" s="37"/>
      <c r="D564" s="38"/>
      <c r="E564" s="38"/>
      <c r="F564" s="30"/>
      <c r="G564" s="30"/>
      <c r="H564" s="39"/>
      <c r="I564" s="10"/>
      <c r="J564" s="30"/>
      <c r="K564" s="132"/>
      <c r="L564" s="132"/>
      <c r="M564" s="98"/>
      <c r="N564" s="48"/>
    </row>
    <row r="565" spans="3:14" s="34" customFormat="1">
      <c r="C565" s="37"/>
      <c r="D565" s="38"/>
      <c r="E565" s="38"/>
      <c r="F565" s="30"/>
      <c r="G565" s="30"/>
      <c r="H565" s="39"/>
      <c r="I565" s="10"/>
      <c r="J565" s="30"/>
      <c r="K565" s="132"/>
      <c r="L565" s="132"/>
      <c r="M565" s="98"/>
      <c r="N565" s="48"/>
    </row>
    <row r="566" spans="3:14" s="34" customFormat="1">
      <c r="C566" s="37"/>
      <c r="D566" s="38"/>
      <c r="E566" s="38"/>
      <c r="F566" s="30"/>
      <c r="G566" s="30"/>
      <c r="H566" s="39"/>
      <c r="I566" s="10"/>
      <c r="J566" s="30"/>
      <c r="K566" s="132"/>
      <c r="L566" s="132"/>
      <c r="M566" s="98"/>
      <c r="N566" s="48"/>
    </row>
    <row r="567" spans="3:14" s="34" customFormat="1">
      <c r="C567" s="37"/>
      <c r="D567" s="38"/>
      <c r="E567" s="38"/>
      <c r="F567" s="30"/>
      <c r="G567" s="30"/>
      <c r="H567" s="39"/>
      <c r="I567" s="10"/>
      <c r="J567" s="30"/>
      <c r="K567" s="132"/>
      <c r="L567" s="132"/>
      <c r="M567" s="98"/>
      <c r="N567" s="48"/>
    </row>
    <row r="568" spans="3:14" s="34" customFormat="1">
      <c r="C568" s="37"/>
      <c r="D568" s="38"/>
      <c r="E568" s="38"/>
      <c r="F568" s="30"/>
      <c r="G568" s="30"/>
      <c r="H568" s="39"/>
      <c r="I568" s="10"/>
      <c r="J568" s="30"/>
      <c r="K568" s="132"/>
      <c r="L568" s="132"/>
      <c r="M568" s="98"/>
      <c r="N568" s="48"/>
    </row>
    <row r="569" spans="3:14" s="34" customFormat="1">
      <c r="C569" s="37"/>
      <c r="D569" s="38"/>
      <c r="E569" s="38"/>
      <c r="F569" s="30"/>
      <c r="G569" s="30"/>
      <c r="H569" s="39"/>
      <c r="I569" s="10"/>
      <c r="J569" s="30"/>
      <c r="K569" s="132"/>
      <c r="L569" s="132"/>
      <c r="M569" s="98"/>
      <c r="N569" s="48"/>
    </row>
    <row r="570" spans="3:14" s="34" customFormat="1">
      <c r="C570" s="37"/>
      <c r="D570" s="38"/>
      <c r="E570" s="38"/>
      <c r="F570" s="30"/>
      <c r="G570" s="30"/>
      <c r="H570" s="39"/>
      <c r="I570" s="10"/>
      <c r="J570" s="30"/>
      <c r="K570" s="132"/>
      <c r="L570" s="132"/>
      <c r="M570" s="98"/>
      <c r="N570" s="48"/>
    </row>
    <row r="571" spans="3:14" s="34" customFormat="1">
      <c r="C571" s="37"/>
      <c r="D571" s="38"/>
      <c r="E571" s="38"/>
      <c r="F571" s="30"/>
      <c r="G571" s="30"/>
      <c r="H571" s="39"/>
      <c r="I571" s="10"/>
      <c r="J571" s="30"/>
      <c r="K571" s="132"/>
      <c r="L571" s="132"/>
      <c r="M571" s="98"/>
      <c r="N571" s="48"/>
    </row>
    <row r="572" spans="3:14" s="34" customFormat="1">
      <c r="C572" s="37"/>
      <c r="D572" s="38"/>
      <c r="E572" s="38"/>
      <c r="F572" s="30"/>
      <c r="G572" s="30"/>
      <c r="H572" s="39"/>
      <c r="I572" s="10"/>
      <c r="J572" s="30"/>
      <c r="K572" s="132"/>
      <c r="L572" s="132"/>
      <c r="M572" s="98"/>
      <c r="N572" s="48"/>
    </row>
    <row r="573" spans="3:14" s="34" customFormat="1">
      <c r="C573" s="37"/>
      <c r="D573" s="38"/>
      <c r="E573" s="38"/>
      <c r="F573" s="30"/>
      <c r="G573" s="30"/>
      <c r="H573" s="39"/>
      <c r="I573" s="10"/>
      <c r="J573" s="30"/>
      <c r="K573" s="132"/>
      <c r="L573" s="132"/>
      <c r="M573" s="98"/>
      <c r="N573" s="48"/>
    </row>
    <row r="574" spans="3:14" s="34" customFormat="1">
      <c r="C574" s="37"/>
      <c r="D574" s="38"/>
      <c r="E574" s="38"/>
      <c r="F574" s="30"/>
      <c r="G574" s="30"/>
      <c r="H574" s="39"/>
      <c r="I574" s="10"/>
      <c r="J574" s="30"/>
      <c r="K574" s="132"/>
      <c r="L574" s="132"/>
      <c r="M574" s="98"/>
      <c r="N574" s="48"/>
    </row>
    <row r="575" spans="3:14" s="34" customFormat="1">
      <c r="C575" s="37"/>
      <c r="D575" s="38"/>
      <c r="E575" s="38"/>
      <c r="F575" s="30"/>
      <c r="G575" s="30"/>
      <c r="H575" s="39"/>
      <c r="I575" s="10"/>
      <c r="J575" s="30"/>
      <c r="K575" s="132"/>
      <c r="L575" s="132"/>
      <c r="M575" s="98"/>
      <c r="N575" s="48"/>
    </row>
    <row r="576" spans="3:14" s="34" customFormat="1">
      <c r="C576" s="37"/>
      <c r="D576" s="38"/>
      <c r="E576" s="38"/>
      <c r="F576" s="30"/>
      <c r="G576" s="30"/>
      <c r="H576" s="39"/>
      <c r="I576" s="10"/>
      <c r="J576" s="30"/>
      <c r="K576" s="132"/>
      <c r="L576" s="132"/>
      <c r="M576" s="98"/>
      <c r="N576" s="48"/>
    </row>
    <row r="577" spans="3:14" s="34" customFormat="1">
      <c r="C577" s="37"/>
      <c r="D577" s="38"/>
      <c r="E577" s="38"/>
      <c r="F577" s="30"/>
      <c r="G577" s="30"/>
      <c r="H577" s="39"/>
      <c r="I577" s="10"/>
      <c r="J577" s="30"/>
      <c r="K577" s="132"/>
      <c r="L577" s="132"/>
      <c r="M577" s="98"/>
      <c r="N577" s="48"/>
    </row>
    <row r="578" spans="3:14" s="34" customFormat="1">
      <c r="C578" s="37"/>
      <c r="D578" s="38"/>
      <c r="E578" s="38"/>
      <c r="F578" s="30"/>
      <c r="G578" s="30"/>
      <c r="H578" s="39"/>
      <c r="I578" s="10"/>
      <c r="J578" s="30"/>
      <c r="K578" s="132"/>
      <c r="L578" s="132"/>
      <c r="M578" s="98"/>
      <c r="N578" s="48"/>
    </row>
    <row r="579" spans="3:14" s="34" customFormat="1">
      <c r="C579" s="37"/>
      <c r="D579" s="38"/>
      <c r="E579" s="38"/>
      <c r="F579" s="30"/>
      <c r="G579" s="30"/>
      <c r="H579" s="39"/>
      <c r="I579" s="10"/>
      <c r="J579" s="30"/>
      <c r="K579" s="132"/>
      <c r="L579" s="132"/>
      <c r="M579" s="98"/>
      <c r="N579" s="48"/>
    </row>
    <row r="580" spans="3:14" s="34" customFormat="1">
      <c r="C580" s="37"/>
      <c r="D580" s="38"/>
      <c r="E580" s="38"/>
      <c r="F580" s="30"/>
      <c r="G580" s="30"/>
      <c r="H580" s="39"/>
      <c r="I580" s="10"/>
      <c r="J580" s="30"/>
      <c r="K580" s="132"/>
      <c r="L580" s="132"/>
      <c r="M580" s="98"/>
      <c r="N580" s="48"/>
    </row>
    <row r="581" spans="3:14" s="34" customFormat="1">
      <c r="C581" s="37"/>
      <c r="D581" s="38"/>
      <c r="E581" s="38"/>
      <c r="F581" s="30"/>
      <c r="G581" s="30"/>
      <c r="H581" s="39"/>
      <c r="I581" s="10"/>
      <c r="J581" s="30"/>
      <c r="K581" s="132"/>
      <c r="L581" s="132"/>
      <c r="M581" s="98"/>
      <c r="N581" s="48"/>
    </row>
    <row r="582" spans="3:14" s="34" customFormat="1">
      <c r="C582" s="37"/>
      <c r="D582" s="38"/>
      <c r="E582" s="38"/>
      <c r="F582" s="30"/>
      <c r="G582" s="30"/>
      <c r="H582" s="39"/>
      <c r="I582" s="10"/>
      <c r="J582" s="30"/>
      <c r="K582" s="132"/>
      <c r="L582" s="132"/>
      <c r="M582" s="98"/>
      <c r="N582" s="48"/>
    </row>
    <row r="583" spans="3:14" s="34" customFormat="1">
      <c r="C583" s="37"/>
      <c r="D583" s="38"/>
      <c r="E583" s="38"/>
      <c r="F583" s="30"/>
      <c r="G583" s="30"/>
      <c r="H583" s="39"/>
      <c r="I583" s="10"/>
      <c r="J583" s="30"/>
      <c r="K583" s="132"/>
      <c r="L583" s="132"/>
      <c r="M583" s="98"/>
      <c r="N583" s="48"/>
    </row>
    <row r="584" spans="3:14" s="34" customFormat="1">
      <c r="C584" s="37"/>
      <c r="D584" s="38"/>
      <c r="E584" s="38"/>
      <c r="F584" s="30"/>
      <c r="G584" s="30"/>
      <c r="H584" s="39"/>
      <c r="I584" s="10"/>
      <c r="J584" s="30"/>
      <c r="K584" s="132"/>
      <c r="L584" s="132"/>
      <c r="M584" s="98"/>
      <c r="N584" s="48"/>
    </row>
    <row r="585" spans="3:14" s="34" customFormat="1">
      <c r="C585" s="37"/>
      <c r="D585" s="38"/>
      <c r="E585" s="38"/>
      <c r="F585" s="30"/>
      <c r="G585" s="30"/>
      <c r="H585" s="39"/>
      <c r="I585" s="10"/>
      <c r="J585" s="30"/>
      <c r="K585" s="132"/>
      <c r="L585" s="132"/>
      <c r="M585" s="98"/>
      <c r="N585" s="48"/>
    </row>
    <row r="586" spans="3:14" s="34" customFormat="1">
      <c r="C586" s="37"/>
      <c r="D586" s="38"/>
      <c r="E586" s="38"/>
      <c r="F586" s="30"/>
      <c r="G586" s="30"/>
      <c r="H586" s="39"/>
      <c r="I586" s="10"/>
      <c r="J586" s="30"/>
      <c r="K586" s="132"/>
      <c r="L586" s="132"/>
      <c r="M586" s="98"/>
      <c r="N586" s="48"/>
    </row>
    <row r="587" spans="3:14" s="34" customFormat="1">
      <c r="C587" s="37"/>
      <c r="D587" s="38"/>
      <c r="E587" s="38"/>
      <c r="F587" s="30"/>
      <c r="G587" s="30"/>
      <c r="H587" s="39"/>
      <c r="I587" s="10"/>
      <c r="J587" s="30"/>
      <c r="K587" s="132"/>
      <c r="L587" s="132"/>
      <c r="M587" s="98"/>
      <c r="N587" s="48"/>
    </row>
    <row r="588" spans="3:14" s="34" customFormat="1">
      <c r="C588" s="37"/>
      <c r="D588" s="38"/>
      <c r="E588" s="38"/>
      <c r="F588" s="30"/>
      <c r="G588" s="30"/>
      <c r="H588" s="39"/>
      <c r="I588" s="10"/>
      <c r="J588" s="30"/>
      <c r="K588" s="132"/>
      <c r="L588" s="132"/>
      <c r="M588" s="98"/>
      <c r="N588" s="48"/>
    </row>
    <row r="589" spans="3:14" s="34" customFormat="1">
      <c r="C589" s="37"/>
      <c r="D589" s="38"/>
      <c r="E589" s="38"/>
      <c r="F589" s="30"/>
      <c r="G589" s="30"/>
      <c r="H589" s="39"/>
      <c r="I589" s="10"/>
      <c r="J589" s="30"/>
      <c r="K589" s="132"/>
      <c r="L589" s="132"/>
      <c r="M589" s="98"/>
      <c r="N589" s="48"/>
    </row>
    <row r="590" spans="3:14" s="34" customFormat="1">
      <c r="C590" s="37"/>
      <c r="D590" s="38"/>
      <c r="E590" s="38"/>
      <c r="F590" s="30"/>
      <c r="G590" s="30"/>
      <c r="H590" s="39"/>
      <c r="I590" s="10"/>
      <c r="J590" s="30"/>
      <c r="K590" s="132"/>
      <c r="L590" s="132"/>
      <c r="M590" s="98"/>
      <c r="N590" s="48"/>
    </row>
    <row r="591" spans="3:14" s="34" customFormat="1">
      <c r="C591" s="37"/>
      <c r="D591" s="38"/>
      <c r="E591" s="38"/>
      <c r="F591" s="30"/>
      <c r="G591" s="30"/>
      <c r="H591" s="39"/>
      <c r="I591" s="10"/>
      <c r="J591" s="30"/>
      <c r="K591" s="132"/>
      <c r="L591" s="132"/>
      <c r="M591" s="98"/>
      <c r="N591" s="48"/>
    </row>
    <row r="592" spans="3:14" s="34" customFormat="1">
      <c r="C592" s="37"/>
      <c r="D592" s="38"/>
      <c r="E592" s="38"/>
      <c r="F592" s="30"/>
      <c r="G592" s="30"/>
      <c r="H592" s="39"/>
      <c r="I592" s="10"/>
      <c r="J592" s="30"/>
      <c r="K592" s="132"/>
      <c r="L592" s="132"/>
      <c r="M592" s="98"/>
      <c r="N592" s="48"/>
    </row>
    <row r="593" spans="3:14" s="34" customFormat="1">
      <c r="C593" s="37"/>
      <c r="D593" s="38"/>
      <c r="E593" s="38"/>
      <c r="F593" s="30"/>
      <c r="G593" s="30"/>
      <c r="H593" s="39"/>
      <c r="I593" s="10"/>
      <c r="J593" s="30"/>
      <c r="K593" s="132"/>
      <c r="L593" s="132"/>
      <c r="M593" s="98"/>
      <c r="N593" s="48"/>
    </row>
    <row r="594" spans="3:14" s="34" customFormat="1">
      <c r="C594" s="37"/>
      <c r="D594" s="38"/>
      <c r="E594" s="38"/>
      <c r="F594" s="30"/>
      <c r="G594" s="30"/>
      <c r="H594" s="39"/>
      <c r="I594" s="10"/>
      <c r="J594" s="30"/>
      <c r="K594" s="132"/>
      <c r="L594" s="132"/>
      <c r="M594" s="98"/>
      <c r="N594" s="48"/>
    </row>
    <row r="595" spans="3:14" s="34" customFormat="1">
      <c r="C595" s="37"/>
      <c r="D595" s="38"/>
      <c r="E595" s="38"/>
      <c r="F595" s="30"/>
      <c r="G595" s="30"/>
      <c r="H595" s="39"/>
      <c r="I595" s="10"/>
      <c r="J595" s="30"/>
      <c r="K595" s="132"/>
      <c r="L595" s="132"/>
      <c r="M595" s="98"/>
      <c r="N595" s="48"/>
    </row>
    <row r="596" spans="3:14" s="34" customFormat="1">
      <c r="C596" s="37"/>
      <c r="D596" s="38"/>
      <c r="E596" s="38"/>
      <c r="F596" s="30"/>
      <c r="G596" s="30"/>
      <c r="H596" s="39"/>
      <c r="I596" s="10"/>
      <c r="J596" s="30"/>
      <c r="K596" s="132"/>
      <c r="L596" s="132"/>
      <c r="M596" s="98"/>
      <c r="N596" s="48"/>
    </row>
    <row r="597" spans="3:14" s="34" customFormat="1">
      <c r="C597" s="37"/>
      <c r="D597" s="38"/>
      <c r="E597" s="38"/>
      <c r="F597" s="30"/>
      <c r="G597" s="30"/>
      <c r="H597" s="39"/>
      <c r="I597" s="10"/>
      <c r="J597" s="30"/>
      <c r="K597" s="132"/>
      <c r="L597" s="132"/>
      <c r="M597" s="98"/>
      <c r="N597" s="48"/>
    </row>
    <row r="598" spans="3:14" s="34" customFormat="1">
      <c r="C598" s="37"/>
      <c r="D598" s="38"/>
      <c r="E598" s="38"/>
      <c r="F598" s="30"/>
      <c r="G598" s="30"/>
      <c r="H598" s="39"/>
      <c r="I598" s="10"/>
      <c r="J598" s="30"/>
      <c r="K598" s="132"/>
      <c r="L598" s="132"/>
      <c r="M598" s="98"/>
      <c r="N598" s="48"/>
    </row>
    <row r="599" spans="3:14" s="34" customFormat="1">
      <c r="C599" s="37"/>
      <c r="D599" s="38"/>
      <c r="E599" s="38"/>
      <c r="F599" s="30"/>
      <c r="G599" s="30"/>
      <c r="H599" s="39"/>
      <c r="I599" s="10"/>
      <c r="J599" s="30"/>
      <c r="K599" s="132"/>
      <c r="L599" s="132"/>
      <c r="M599" s="98"/>
      <c r="N599" s="48"/>
    </row>
    <row r="600" spans="3:14" s="34" customFormat="1">
      <c r="C600" s="37"/>
      <c r="D600" s="38"/>
      <c r="E600" s="38"/>
      <c r="F600" s="30"/>
      <c r="G600" s="30"/>
      <c r="H600" s="39"/>
      <c r="I600" s="10"/>
      <c r="J600" s="30"/>
      <c r="K600" s="132"/>
      <c r="L600" s="132"/>
      <c r="M600" s="98"/>
      <c r="N600" s="48"/>
    </row>
    <row r="601" spans="3:14" s="34" customFormat="1">
      <c r="C601" s="37"/>
      <c r="D601" s="38"/>
      <c r="E601" s="38"/>
      <c r="F601" s="30"/>
      <c r="G601" s="30"/>
      <c r="H601" s="39"/>
      <c r="I601" s="10"/>
      <c r="J601" s="30"/>
      <c r="K601" s="132"/>
      <c r="L601" s="132"/>
      <c r="M601" s="98"/>
      <c r="N601" s="48"/>
    </row>
    <row r="602" spans="3:14" s="34" customFormat="1">
      <c r="C602" s="37"/>
      <c r="D602" s="38"/>
      <c r="E602" s="38"/>
      <c r="F602" s="30"/>
      <c r="G602" s="30"/>
      <c r="H602" s="39"/>
      <c r="I602" s="10"/>
      <c r="J602" s="30"/>
      <c r="K602" s="132"/>
      <c r="L602" s="132"/>
      <c r="M602" s="98"/>
      <c r="N602" s="48"/>
    </row>
    <row r="603" spans="3:14" s="34" customFormat="1">
      <c r="C603" s="37"/>
      <c r="D603" s="38"/>
      <c r="E603" s="38"/>
      <c r="F603" s="30"/>
      <c r="G603" s="30"/>
      <c r="H603" s="39"/>
      <c r="I603" s="10"/>
      <c r="J603" s="30"/>
      <c r="K603" s="132"/>
      <c r="L603" s="132"/>
      <c r="M603" s="98"/>
      <c r="N603" s="48"/>
    </row>
    <row r="604" spans="3:14" s="34" customFormat="1">
      <c r="C604" s="37"/>
      <c r="D604" s="38"/>
      <c r="E604" s="38"/>
      <c r="F604" s="30"/>
      <c r="G604" s="30"/>
      <c r="H604" s="39"/>
      <c r="I604" s="10"/>
      <c r="J604" s="30"/>
      <c r="K604" s="132"/>
      <c r="L604" s="132"/>
      <c r="M604" s="98"/>
      <c r="N604" s="48"/>
    </row>
    <row r="605" spans="3:14" s="34" customFormat="1">
      <c r="C605" s="37"/>
      <c r="D605" s="38"/>
      <c r="E605" s="38"/>
      <c r="F605" s="30"/>
      <c r="G605" s="30"/>
      <c r="H605" s="39"/>
      <c r="I605" s="10"/>
      <c r="J605" s="30"/>
      <c r="K605" s="132"/>
      <c r="L605" s="132"/>
      <c r="M605" s="98"/>
      <c r="N605" s="48"/>
    </row>
    <row r="606" spans="3:14" s="34" customFormat="1">
      <c r="C606" s="37"/>
      <c r="D606" s="38"/>
      <c r="E606" s="38"/>
      <c r="F606" s="30"/>
      <c r="G606" s="30"/>
      <c r="H606" s="39"/>
      <c r="I606" s="10"/>
      <c r="J606" s="30"/>
      <c r="K606" s="132"/>
      <c r="L606" s="132"/>
      <c r="M606" s="98"/>
      <c r="N606" s="48"/>
    </row>
    <row r="607" spans="3:14" s="34" customFormat="1">
      <c r="C607" s="37"/>
      <c r="D607" s="38"/>
      <c r="E607" s="38"/>
      <c r="F607" s="30"/>
      <c r="G607" s="30"/>
      <c r="H607" s="39"/>
      <c r="I607" s="10"/>
      <c r="J607" s="30"/>
      <c r="K607" s="132"/>
      <c r="L607" s="132"/>
      <c r="M607" s="98"/>
      <c r="N607" s="48"/>
    </row>
    <row r="608" spans="3:14" s="34" customFormat="1">
      <c r="C608" s="37"/>
      <c r="D608" s="38"/>
      <c r="E608" s="38"/>
      <c r="F608" s="30"/>
      <c r="G608" s="30"/>
      <c r="H608" s="39"/>
      <c r="I608" s="10"/>
      <c r="J608" s="30"/>
      <c r="K608" s="132"/>
      <c r="L608" s="132"/>
      <c r="M608" s="98"/>
      <c r="N608" s="48"/>
    </row>
    <row r="609" spans="3:14" s="34" customFormat="1">
      <c r="C609" s="37"/>
      <c r="D609" s="38"/>
      <c r="E609" s="38"/>
      <c r="F609" s="30"/>
      <c r="G609" s="30"/>
      <c r="H609" s="39"/>
      <c r="I609" s="10"/>
      <c r="J609" s="30"/>
      <c r="K609" s="132"/>
      <c r="L609" s="132"/>
      <c r="M609" s="98"/>
      <c r="N609" s="48"/>
    </row>
    <row r="610" spans="3:14" s="34" customFormat="1">
      <c r="C610" s="37"/>
      <c r="D610" s="38"/>
      <c r="E610" s="38"/>
      <c r="F610" s="30"/>
      <c r="G610" s="30"/>
      <c r="H610" s="39"/>
      <c r="I610" s="10"/>
      <c r="J610" s="30"/>
      <c r="K610" s="132"/>
      <c r="L610" s="132"/>
      <c r="M610" s="98"/>
      <c r="N610" s="48"/>
    </row>
    <row r="611" spans="3:14" s="34" customFormat="1">
      <c r="C611" s="37"/>
      <c r="D611" s="38"/>
      <c r="E611" s="38"/>
      <c r="F611" s="30"/>
      <c r="G611" s="30"/>
      <c r="H611" s="39"/>
      <c r="I611" s="10"/>
      <c r="J611" s="30"/>
      <c r="K611" s="132"/>
      <c r="L611" s="132"/>
      <c r="M611" s="98"/>
      <c r="N611" s="48"/>
    </row>
    <row r="612" spans="3:14" s="34" customFormat="1">
      <c r="C612" s="37"/>
      <c r="D612" s="38"/>
      <c r="E612" s="38"/>
      <c r="F612" s="30"/>
      <c r="G612" s="30"/>
      <c r="H612" s="39"/>
      <c r="I612" s="10"/>
      <c r="J612" s="30"/>
      <c r="K612" s="132"/>
      <c r="L612" s="132"/>
      <c r="M612" s="98"/>
      <c r="N612" s="48"/>
    </row>
    <row r="613" spans="3:14" s="34" customFormat="1">
      <c r="C613" s="37"/>
      <c r="D613" s="38"/>
      <c r="E613" s="38"/>
      <c r="F613" s="30"/>
      <c r="G613" s="30"/>
      <c r="H613" s="39"/>
      <c r="I613" s="10"/>
      <c r="J613" s="30"/>
      <c r="K613" s="132"/>
      <c r="L613" s="132"/>
      <c r="M613" s="98"/>
      <c r="N613" s="48"/>
    </row>
    <row r="614" spans="3:14" s="34" customFormat="1">
      <c r="C614" s="37"/>
      <c r="D614" s="38"/>
      <c r="E614" s="38"/>
      <c r="F614" s="30"/>
      <c r="G614" s="30"/>
      <c r="H614" s="39"/>
      <c r="I614" s="10"/>
      <c r="J614" s="30"/>
      <c r="K614" s="132"/>
      <c r="L614" s="132"/>
      <c r="M614" s="98"/>
      <c r="N614" s="48"/>
    </row>
    <row r="615" spans="3:14" s="34" customFormat="1">
      <c r="C615" s="37"/>
      <c r="D615" s="38"/>
      <c r="E615" s="38"/>
      <c r="F615" s="30"/>
      <c r="G615" s="30"/>
      <c r="H615" s="39"/>
      <c r="I615" s="10"/>
      <c r="J615" s="30"/>
      <c r="K615" s="132"/>
      <c r="L615" s="132"/>
      <c r="M615" s="98"/>
      <c r="N615" s="48"/>
    </row>
    <row r="616" spans="3:14" s="34" customFormat="1">
      <c r="C616" s="37"/>
      <c r="D616" s="38"/>
      <c r="E616" s="38"/>
      <c r="F616" s="30"/>
      <c r="G616" s="30"/>
      <c r="H616" s="39"/>
      <c r="I616" s="10"/>
      <c r="J616" s="30"/>
      <c r="K616" s="132"/>
      <c r="L616" s="132"/>
      <c r="M616" s="98"/>
      <c r="N616" s="48"/>
    </row>
    <row r="617" spans="3:14" s="34" customFormat="1">
      <c r="C617" s="37"/>
      <c r="D617" s="38"/>
      <c r="E617" s="38"/>
      <c r="F617" s="30"/>
      <c r="G617" s="30"/>
      <c r="H617" s="39"/>
      <c r="I617" s="10"/>
      <c r="J617" s="30"/>
      <c r="K617" s="132"/>
      <c r="L617" s="132"/>
      <c r="M617" s="98"/>
      <c r="N617" s="48"/>
    </row>
    <row r="618" spans="3:14" s="34" customFormat="1">
      <c r="C618" s="37"/>
      <c r="D618" s="38"/>
      <c r="E618" s="38"/>
      <c r="F618" s="30"/>
      <c r="G618" s="30"/>
      <c r="H618" s="39"/>
      <c r="I618" s="10"/>
      <c r="J618" s="30"/>
      <c r="K618" s="132"/>
      <c r="L618" s="132"/>
      <c r="M618" s="98"/>
      <c r="N618" s="48"/>
    </row>
    <row r="619" spans="3:14" s="34" customFormat="1">
      <c r="C619" s="37"/>
      <c r="D619" s="38"/>
      <c r="E619" s="38"/>
      <c r="F619" s="30"/>
      <c r="G619" s="30"/>
      <c r="H619" s="39"/>
      <c r="I619" s="10"/>
      <c r="J619" s="30"/>
      <c r="K619" s="132"/>
      <c r="L619" s="132"/>
      <c r="M619" s="98"/>
      <c r="N619" s="48"/>
    </row>
    <row r="620" spans="3:14" s="34" customFormat="1">
      <c r="C620" s="37"/>
      <c r="D620" s="38"/>
      <c r="E620" s="38"/>
      <c r="F620" s="30"/>
      <c r="G620" s="30"/>
      <c r="H620" s="39"/>
      <c r="I620" s="10"/>
      <c r="J620" s="30"/>
      <c r="K620" s="132"/>
      <c r="L620" s="132"/>
      <c r="M620" s="98"/>
      <c r="N620" s="48"/>
    </row>
    <row r="621" spans="3:14" s="34" customFormat="1">
      <c r="C621" s="37"/>
      <c r="D621" s="38"/>
      <c r="E621" s="38"/>
      <c r="F621" s="30"/>
      <c r="G621" s="30"/>
      <c r="H621" s="39"/>
      <c r="I621" s="10"/>
      <c r="J621" s="30"/>
      <c r="K621" s="132"/>
      <c r="L621" s="132"/>
      <c r="M621" s="98"/>
      <c r="N621" s="48"/>
    </row>
    <row r="622" spans="3:14" s="34" customFormat="1">
      <c r="C622" s="37"/>
      <c r="D622" s="38"/>
      <c r="E622" s="38"/>
      <c r="F622" s="30"/>
      <c r="G622" s="30"/>
      <c r="H622" s="39"/>
      <c r="I622" s="10"/>
      <c r="J622" s="30"/>
      <c r="K622" s="132"/>
      <c r="L622" s="132"/>
      <c r="M622" s="98"/>
      <c r="N622" s="48"/>
    </row>
    <row r="623" spans="3:14" s="34" customFormat="1">
      <c r="C623" s="37"/>
      <c r="D623" s="38"/>
      <c r="E623" s="38"/>
      <c r="F623" s="30"/>
      <c r="G623" s="30"/>
      <c r="H623" s="39"/>
      <c r="I623" s="10"/>
      <c r="J623" s="30"/>
      <c r="K623" s="132"/>
      <c r="L623" s="132"/>
      <c r="M623" s="98"/>
      <c r="N623" s="48"/>
    </row>
    <row r="624" spans="3:14" s="34" customFormat="1">
      <c r="C624" s="37"/>
      <c r="D624" s="38"/>
      <c r="E624" s="38"/>
      <c r="F624" s="30"/>
      <c r="G624" s="30"/>
      <c r="H624" s="39"/>
      <c r="I624" s="10"/>
      <c r="J624" s="30"/>
      <c r="K624" s="132"/>
      <c r="L624" s="132"/>
      <c r="M624" s="98"/>
      <c r="N624" s="48"/>
    </row>
    <row r="625" spans="3:14" s="34" customFormat="1">
      <c r="C625" s="37"/>
      <c r="D625" s="38"/>
      <c r="E625" s="38"/>
      <c r="F625" s="30"/>
      <c r="G625" s="30"/>
      <c r="H625" s="39"/>
      <c r="I625" s="10"/>
      <c r="J625" s="30"/>
      <c r="K625" s="132"/>
      <c r="L625" s="132"/>
      <c r="M625" s="98"/>
      <c r="N625" s="48"/>
    </row>
    <row r="626" spans="3:14" s="34" customFormat="1">
      <c r="C626" s="37"/>
      <c r="D626" s="38"/>
      <c r="E626" s="38"/>
      <c r="F626" s="30"/>
      <c r="G626" s="30"/>
      <c r="H626" s="39"/>
      <c r="I626" s="10"/>
      <c r="J626" s="30"/>
      <c r="K626" s="132"/>
      <c r="L626" s="132"/>
      <c r="M626" s="98"/>
      <c r="N626" s="48"/>
    </row>
    <row r="627" spans="3:14" s="34" customFormat="1">
      <c r="C627" s="37"/>
      <c r="D627" s="38"/>
      <c r="E627" s="38"/>
      <c r="F627" s="30"/>
      <c r="G627" s="30"/>
      <c r="H627" s="39"/>
      <c r="I627" s="10"/>
      <c r="J627" s="30"/>
      <c r="K627" s="132"/>
      <c r="L627" s="132"/>
      <c r="M627" s="98"/>
      <c r="N627" s="48"/>
    </row>
    <row r="628" spans="3:14" s="34" customFormat="1">
      <c r="C628" s="37"/>
      <c r="D628" s="38"/>
      <c r="E628" s="38"/>
      <c r="F628" s="30"/>
      <c r="G628" s="30"/>
      <c r="H628" s="39"/>
      <c r="I628" s="10"/>
      <c r="J628" s="30"/>
      <c r="K628" s="132"/>
      <c r="L628" s="132"/>
      <c r="M628" s="98"/>
      <c r="N628" s="48"/>
    </row>
    <row r="629" spans="3:14" s="34" customFormat="1">
      <c r="C629" s="37"/>
      <c r="D629" s="38"/>
      <c r="E629" s="38"/>
      <c r="F629" s="30"/>
      <c r="G629" s="30"/>
      <c r="H629" s="39"/>
      <c r="I629" s="10"/>
      <c r="J629" s="30"/>
      <c r="K629" s="132"/>
      <c r="L629" s="132"/>
      <c r="M629" s="98"/>
      <c r="N629" s="48"/>
    </row>
    <row r="630" spans="3:14" s="34" customFormat="1">
      <c r="C630" s="37"/>
      <c r="D630" s="38"/>
      <c r="E630" s="38"/>
      <c r="F630" s="30"/>
      <c r="G630" s="30"/>
      <c r="H630" s="39"/>
      <c r="I630" s="10"/>
      <c r="J630" s="30"/>
      <c r="K630" s="132"/>
      <c r="L630" s="132"/>
      <c r="M630" s="98"/>
      <c r="N630" s="48"/>
    </row>
    <row r="631" spans="3:14" s="34" customFormat="1">
      <c r="C631" s="37"/>
      <c r="D631" s="38"/>
      <c r="E631" s="38"/>
      <c r="F631" s="30"/>
      <c r="G631" s="30"/>
      <c r="H631" s="39"/>
      <c r="I631" s="10"/>
      <c r="J631" s="30"/>
      <c r="K631" s="132"/>
      <c r="L631" s="132"/>
      <c r="M631" s="98"/>
      <c r="N631" s="48"/>
    </row>
    <row r="632" spans="3:14" s="34" customFormat="1">
      <c r="C632" s="37"/>
      <c r="D632" s="38"/>
      <c r="E632" s="38"/>
      <c r="F632" s="30"/>
      <c r="G632" s="30"/>
      <c r="H632" s="39"/>
      <c r="I632" s="10"/>
      <c r="J632" s="30"/>
      <c r="K632" s="132"/>
      <c r="L632" s="132"/>
      <c r="M632" s="98"/>
      <c r="N632" s="48"/>
    </row>
    <row r="633" spans="3:14" s="34" customFormat="1">
      <c r="C633" s="37"/>
      <c r="D633" s="38"/>
      <c r="E633" s="38"/>
      <c r="F633" s="30"/>
      <c r="G633" s="30"/>
      <c r="H633" s="39"/>
      <c r="I633" s="10"/>
      <c r="J633" s="30"/>
      <c r="K633" s="132"/>
      <c r="L633" s="132"/>
      <c r="M633" s="98"/>
      <c r="N633" s="48"/>
    </row>
    <row r="634" spans="3:14" s="34" customFormat="1">
      <c r="C634" s="37"/>
      <c r="D634" s="38"/>
      <c r="E634" s="38"/>
      <c r="F634" s="30"/>
      <c r="G634" s="30"/>
      <c r="H634" s="39"/>
      <c r="I634" s="10"/>
      <c r="J634" s="30"/>
      <c r="K634" s="132"/>
      <c r="L634" s="132"/>
      <c r="M634" s="98"/>
      <c r="N634" s="48"/>
    </row>
    <row r="635" spans="3:14" s="34" customFormat="1">
      <c r="C635" s="37"/>
      <c r="D635" s="38"/>
      <c r="E635" s="38"/>
      <c r="F635" s="30"/>
      <c r="G635" s="30"/>
      <c r="H635" s="39"/>
      <c r="I635" s="10"/>
      <c r="J635" s="30"/>
      <c r="K635" s="132"/>
      <c r="L635" s="132"/>
      <c r="M635" s="98"/>
      <c r="N635" s="48"/>
    </row>
    <row r="636" spans="3:14" s="34" customFormat="1">
      <c r="C636" s="37"/>
      <c r="D636" s="38"/>
      <c r="E636" s="38"/>
      <c r="F636" s="30"/>
      <c r="G636" s="30"/>
      <c r="H636" s="39"/>
      <c r="I636" s="10"/>
      <c r="J636" s="30"/>
      <c r="K636" s="132"/>
      <c r="L636" s="132"/>
      <c r="M636" s="98"/>
      <c r="N636" s="48"/>
    </row>
    <row r="637" spans="3:14" s="34" customFormat="1">
      <c r="C637" s="37"/>
      <c r="D637" s="38"/>
      <c r="E637" s="38"/>
      <c r="F637" s="30"/>
      <c r="G637" s="30"/>
      <c r="H637" s="39"/>
      <c r="I637" s="10"/>
      <c r="J637" s="30"/>
      <c r="K637" s="132"/>
      <c r="L637" s="132"/>
      <c r="M637" s="98"/>
      <c r="N637" s="48"/>
    </row>
    <row r="638" spans="3:14" s="34" customFormat="1">
      <c r="C638" s="37"/>
      <c r="D638" s="38"/>
      <c r="E638" s="38"/>
      <c r="F638" s="30"/>
      <c r="G638" s="30"/>
      <c r="H638" s="39"/>
      <c r="I638" s="10"/>
      <c r="J638" s="30"/>
      <c r="K638" s="132"/>
      <c r="L638" s="132"/>
      <c r="M638" s="98"/>
      <c r="N638" s="48"/>
    </row>
    <row r="639" spans="3:14" s="34" customFormat="1">
      <c r="C639" s="37"/>
      <c r="D639" s="38"/>
      <c r="E639" s="38"/>
      <c r="F639" s="30"/>
      <c r="G639" s="30"/>
      <c r="H639" s="39"/>
      <c r="I639" s="10"/>
      <c r="J639" s="30"/>
      <c r="K639" s="132"/>
      <c r="L639" s="132"/>
      <c r="M639" s="98"/>
      <c r="N639" s="48"/>
    </row>
    <row r="640" spans="3:14" s="34" customFormat="1">
      <c r="C640" s="37"/>
      <c r="D640" s="38"/>
      <c r="E640" s="38"/>
      <c r="F640" s="30"/>
      <c r="G640" s="30"/>
      <c r="H640" s="39"/>
      <c r="I640" s="10"/>
      <c r="J640" s="30"/>
      <c r="K640" s="132"/>
      <c r="L640" s="132"/>
      <c r="M640" s="98"/>
      <c r="N640" s="48"/>
    </row>
    <row r="641" spans="3:14" s="34" customFormat="1">
      <c r="C641" s="37"/>
      <c r="D641" s="38"/>
      <c r="E641" s="38"/>
      <c r="F641" s="30"/>
      <c r="G641" s="30"/>
      <c r="H641" s="39"/>
      <c r="I641" s="10"/>
      <c r="J641" s="30"/>
      <c r="K641" s="132"/>
      <c r="L641" s="132"/>
      <c r="M641" s="98"/>
      <c r="N641" s="48"/>
    </row>
    <row r="642" spans="3:14" s="34" customFormat="1">
      <c r="C642" s="37"/>
      <c r="D642" s="38"/>
      <c r="E642" s="38"/>
      <c r="F642" s="30"/>
      <c r="G642" s="30"/>
      <c r="H642" s="39"/>
      <c r="I642" s="10"/>
      <c r="J642" s="30"/>
      <c r="K642" s="132"/>
      <c r="L642" s="132"/>
      <c r="M642" s="98"/>
      <c r="N642" s="48"/>
    </row>
    <row r="643" spans="3:14" s="34" customFormat="1">
      <c r="C643" s="37"/>
      <c r="D643" s="38"/>
      <c r="E643" s="38"/>
      <c r="F643" s="30"/>
      <c r="G643" s="30"/>
      <c r="H643" s="39"/>
      <c r="I643" s="10"/>
      <c r="J643" s="30"/>
      <c r="K643" s="132"/>
      <c r="L643" s="132"/>
      <c r="M643" s="98"/>
      <c r="N643" s="48"/>
    </row>
    <row r="644" spans="3:14" s="34" customFormat="1">
      <c r="C644" s="37"/>
      <c r="D644" s="38"/>
      <c r="E644" s="38"/>
      <c r="F644" s="30"/>
      <c r="G644" s="30"/>
      <c r="H644" s="39"/>
      <c r="I644" s="10"/>
      <c r="J644" s="30"/>
      <c r="K644" s="132"/>
      <c r="L644" s="132"/>
      <c r="M644" s="98"/>
      <c r="N644" s="48"/>
    </row>
    <row r="645" spans="3:14" s="34" customFormat="1">
      <c r="C645" s="37"/>
      <c r="D645" s="38"/>
      <c r="E645" s="38"/>
      <c r="F645" s="30"/>
      <c r="G645" s="30"/>
      <c r="H645" s="39"/>
      <c r="I645" s="10"/>
      <c r="J645" s="30"/>
      <c r="K645" s="132"/>
      <c r="L645" s="132"/>
      <c r="M645" s="98"/>
      <c r="N645" s="48"/>
    </row>
    <row r="646" spans="3:14" s="34" customFormat="1">
      <c r="C646" s="37"/>
      <c r="D646" s="38"/>
      <c r="E646" s="38"/>
      <c r="F646" s="30"/>
      <c r="G646" s="30"/>
      <c r="H646" s="39"/>
      <c r="I646" s="10"/>
      <c r="J646" s="30"/>
      <c r="K646" s="132"/>
      <c r="L646" s="132"/>
      <c r="M646" s="98"/>
      <c r="N646" s="48"/>
    </row>
    <row r="647" spans="3:14" s="34" customFormat="1">
      <c r="C647" s="37"/>
      <c r="D647" s="38"/>
      <c r="E647" s="38"/>
      <c r="F647" s="30"/>
      <c r="G647" s="30"/>
      <c r="H647" s="39"/>
      <c r="I647" s="10"/>
      <c r="J647" s="30"/>
      <c r="K647" s="132"/>
      <c r="L647" s="132"/>
      <c r="M647" s="98"/>
      <c r="N647" s="48"/>
    </row>
    <row r="648" spans="3:14" s="34" customFormat="1">
      <c r="C648" s="37"/>
      <c r="D648" s="38"/>
      <c r="E648" s="38"/>
      <c r="F648" s="30"/>
      <c r="G648" s="30"/>
      <c r="H648" s="39"/>
      <c r="I648" s="10"/>
      <c r="J648" s="30"/>
      <c r="K648" s="132"/>
      <c r="L648" s="132"/>
      <c r="M648" s="98"/>
      <c r="N648" s="48"/>
    </row>
    <row r="649" spans="3:14" s="34" customFormat="1">
      <c r="C649" s="37"/>
      <c r="D649" s="38"/>
      <c r="E649" s="38"/>
      <c r="F649" s="30"/>
      <c r="G649" s="30"/>
      <c r="H649" s="39"/>
      <c r="I649" s="10"/>
      <c r="J649" s="30"/>
      <c r="K649" s="132"/>
      <c r="L649" s="132"/>
      <c r="M649" s="98"/>
      <c r="N649" s="48"/>
    </row>
    <row r="650" spans="3:14" s="34" customFormat="1">
      <c r="C650" s="37"/>
      <c r="D650" s="38"/>
      <c r="E650" s="38"/>
      <c r="F650" s="30"/>
      <c r="G650" s="30"/>
      <c r="H650" s="39"/>
      <c r="I650" s="10"/>
      <c r="J650" s="30"/>
      <c r="K650" s="132"/>
      <c r="L650" s="132"/>
      <c r="M650" s="98"/>
      <c r="N650" s="48"/>
    </row>
    <row r="651" spans="3:14" s="34" customFormat="1">
      <c r="C651" s="37"/>
      <c r="D651" s="38"/>
      <c r="E651" s="38"/>
      <c r="F651" s="30"/>
      <c r="G651" s="30"/>
      <c r="H651" s="39"/>
      <c r="I651" s="10"/>
      <c r="J651" s="30"/>
      <c r="K651" s="132"/>
      <c r="L651" s="132"/>
      <c r="M651" s="98"/>
      <c r="N651" s="48"/>
    </row>
    <row r="652" spans="3:14" s="34" customFormat="1">
      <c r="C652" s="37"/>
      <c r="D652" s="38"/>
      <c r="E652" s="38"/>
      <c r="F652" s="30"/>
      <c r="G652" s="30"/>
      <c r="H652" s="39"/>
      <c r="I652" s="10"/>
      <c r="J652" s="30"/>
      <c r="K652" s="132"/>
      <c r="L652" s="132"/>
      <c r="M652" s="98"/>
      <c r="N652" s="48"/>
    </row>
    <row r="653" spans="3:14" s="34" customFormat="1">
      <c r="C653" s="37"/>
      <c r="D653" s="38"/>
      <c r="E653" s="38"/>
      <c r="F653" s="30"/>
      <c r="G653" s="30"/>
      <c r="H653" s="39"/>
      <c r="I653" s="10"/>
      <c r="J653" s="30"/>
      <c r="K653" s="132"/>
      <c r="L653" s="132"/>
      <c r="M653" s="98"/>
      <c r="N653" s="48"/>
    </row>
    <row r="654" spans="3:14" s="34" customFormat="1">
      <c r="C654" s="37"/>
      <c r="D654" s="38"/>
      <c r="E654" s="38"/>
      <c r="F654" s="30"/>
      <c r="G654" s="30"/>
      <c r="H654" s="39"/>
      <c r="I654" s="10"/>
      <c r="J654" s="30"/>
      <c r="K654" s="132"/>
      <c r="L654" s="132"/>
      <c r="M654" s="98"/>
      <c r="N654" s="48"/>
    </row>
    <row r="655" spans="3:14" s="34" customFormat="1">
      <c r="C655" s="37"/>
      <c r="D655" s="38"/>
      <c r="E655" s="38"/>
      <c r="F655" s="30"/>
      <c r="G655" s="30"/>
      <c r="H655" s="39"/>
      <c r="I655" s="10"/>
      <c r="J655" s="30"/>
      <c r="K655" s="132"/>
      <c r="L655" s="132"/>
      <c r="M655" s="98"/>
      <c r="N655" s="48"/>
    </row>
    <row r="656" spans="3:14" s="34" customFormat="1">
      <c r="C656" s="37"/>
      <c r="D656" s="38"/>
      <c r="E656" s="38"/>
      <c r="F656" s="30"/>
      <c r="G656" s="30"/>
      <c r="H656" s="39"/>
      <c r="I656" s="10"/>
      <c r="J656" s="30"/>
      <c r="K656" s="132"/>
      <c r="L656" s="132"/>
      <c r="M656" s="98"/>
      <c r="N656" s="48"/>
    </row>
    <row r="657" spans="3:14" s="34" customFormat="1">
      <c r="C657" s="37"/>
      <c r="D657" s="38"/>
      <c r="E657" s="38"/>
      <c r="F657" s="30"/>
      <c r="G657" s="30"/>
      <c r="H657" s="39"/>
      <c r="I657" s="10"/>
      <c r="J657" s="30"/>
      <c r="K657" s="132"/>
      <c r="L657" s="132"/>
      <c r="M657" s="98"/>
      <c r="N657" s="48"/>
    </row>
    <row r="658" spans="3:14" s="34" customFormat="1">
      <c r="C658" s="37"/>
      <c r="D658" s="38"/>
      <c r="E658" s="38"/>
      <c r="F658" s="30"/>
      <c r="G658" s="30"/>
      <c r="H658" s="39"/>
      <c r="I658" s="10"/>
      <c r="J658" s="30"/>
      <c r="K658" s="132"/>
      <c r="L658" s="132"/>
      <c r="M658" s="98"/>
      <c r="N658" s="48"/>
    </row>
    <row r="659" spans="3:14" s="34" customFormat="1">
      <c r="C659" s="37"/>
      <c r="D659" s="38"/>
      <c r="E659" s="38"/>
      <c r="F659" s="30"/>
      <c r="G659" s="30"/>
      <c r="H659" s="39"/>
      <c r="I659" s="10"/>
      <c r="J659" s="30"/>
      <c r="K659" s="132"/>
      <c r="L659" s="132"/>
      <c r="M659" s="98"/>
      <c r="N659" s="48"/>
    </row>
    <row r="660" spans="3:14" s="34" customFormat="1">
      <c r="C660" s="37"/>
      <c r="D660" s="38"/>
      <c r="E660" s="38"/>
      <c r="F660" s="30"/>
      <c r="G660" s="30"/>
      <c r="H660" s="39"/>
      <c r="I660" s="10"/>
      <c r="J660" s="30"/>
      <c r="K660" s="132"/>
      <c r="L660" s="132"/>
      <c r="M660" s="98"/>
      <c r="N660" s="48"/>
    </row>
    <row r="661" spans="3:14" s="34" customFormat="1">
      <c r="C661" s="37"/>
      <c r="D661" s="38"/>
      <c r="E661" s="38"/>
      <c r="F661" s="30"/>
      <c r="G661" s="30"/>
      <c r="H661" s="39"/>
      <c r="I661" s="10"/>
      <c r="J661" s="30"/>
      <c r="K661" s="132"/>
      <c r="L661" s="132"/>
      <c r="M661" s="98"/>
      <c r="N661" s="48"/>
    </row>
    <row r="662" spans="3:14" s="34" customFormat="1">
      <c r="C662" s="37"/>
      <c r="D662" s="38"/>
      <c r="E662" s="38"/>
      <c r="F662" s="30"/>
      <c r="G662" s="30"/>
      <c r="H662" s="39"/>
      <c r="I662" s="10"/>
      <c r="J662" s="30"/>
      <c r="K662" s="132"/>
      <c r="L662" s="132"/>
      <c r="M662" s="98"/>
      <c r="N662" s="48"/>
    </row>
    <row r="663" spans="3:14" s="34" customFormat="1">
      <c r="C663" s="37"/>
      <c r="D663" s="38"/>
      <c r="E663" s="38"/>
      <c r="F663" s="30"/>
      <c r="G663" s="30"/>
      <c r="H663" s="39"/>
      <c r="I663" s="10"/>
      <c r="J663" s="30"/>
      <c r="K663" s="132"/>
      <c r="L663" s="132"/>
      <c r="M663" s="98"/>
      <c r="N663" s="48"/>
    </row>
    <row r="664" spans="3:14" s="34" customFormat="1">
      <c r="C664" s="37"/>
      <c r="D664" s="38"/>
      <c r="E664" s="38"/>
      <c r="F664" s="30"/>
      <c r="G664" s="30"/>
      <c r="H664" s="39"/>
      <c r="I664" s="10"/>
      <c r="J664" s="30"/>
      <c r="K664" s="132"/>
      <c r="L664" s="132"/>
      <c r="M664" s="98"/>
      <c r="N664" s="48"/>
    </row>
    <row r="665" spans="3:14" s="34" customFormat="1">
      <c r="C665" s="37"/>
      <c r="D665" s="38"/>
      <c r="E665" s="38"/>
      <c r="F665" s="30"/>
      <c r="G665" s="30"/>
      <c r="H665" s="39"/>
      <c r="I665" s="10"/>
      <c r="J665" s="30"/>
      <c r="K665" s="132"/>
      <c r="L665" s="132"/>
      <c r="M665" s="98"/>
      <c r="N665" s="48"/>
    </row>
    <row r="666" spans="3:14" s="34" customFormat="1">
      <c r="C666" s="37"/>
      <c r="D666" s="38"/>
      <c r="E666" s="38"/>
      <c r="F666" s="30"/>
      <c r="G666" s="30"/>
      <c r="H666" s="39"/>
      <c r="I666" s="10"/>
      <c r="J666" s="30"/>
      <c r="K666" s="132"/>
      <c r="L666" s="132"/>
      <c r="M666" s="98"/>
      <c r="N666" s="48"/>
    </row>
    <row r="667" spans="3:14" s="34" customFormat="1">
      <c r="C667" s="37"/>
      <c r="D667" s="38"/>
      <c r="E667" s="38"/>
      <c r="F667" s="30"/>
      <c r="G667" s="30"/>
      <c r="H667" s="39"/>
      <c r="I667" s="10"/>
      <c r="J667" s="30"/>
      <c r="K667" s="132"/>
      <c r="L667" s="132"/>
      <c r="M667" s="98"/>
      <c r="N667" s="48"/>
    </row>
    <row r="668" spans="3:14" s="34" customFormat="1">
      <c r="C668" s="37"/>
      <c r="D668" s="38"/>
      <c r="E668" s="38"/>
      <c r="F668" s="30"/>
      <c r="G668" s="30"/>
      <c r="H668" s="39"/>
      <c r="I668" s="10"/>
      <c r="J668" s="30"/>
      <c r="K668" s="132"/>
      <c r="L668" s="132"/>
      <c r="M668" s="98"/>
      <c r="N668" s="48"/>
    </row>
    <row r="669" spans="3:14" s="34" customFormat="1">
      <c r="C669" s="37"/>
      <c r="D669" s="38"/>
      <c r="E669" s="38"/>
      <c r="F669" s="30"/>
      <c r="G669" s="30"/>
      <c r="H669" s="39"/>
      <c r="I669" s="10"/>
      <c r="J669" s="30"/>
      <c r="K669" s="132"/>
      <c r="L669" s="132"/>
      <c r="M669" s="98"/>
      <c r="N669" s="48"/>
    </row>
    <row r="670" spans="3:14" s="34" customFormat="1">
      <c r="C670" s="37"/>
      <c r="D670" s="38"/>
      <c r="E670" s="38"/>
      <c r="F670" s="30"/>
      <c r="G670" s="30"/>
      <c r="H670" s="39"/>
      <c r="I670" s="10"/>
      <c r="J670" s="30"/>
      <c r="K670" s="132"/>
      <c r="L670" s="132"/>
      <c r="M670" s="98"/>
      <c r="N670" s="48"/>
    </row>
    <row r="671" spans="3:14" s="34" customFormat="1">
      <c r="C671" s="37"/>
      <c r="D671" s="38"/>
      <c r="E671" s="38"/>
      <c r="F671" s="30"/>
      <c r="G671" s="30"/>
      <c r="H671" s="39"/>
      <c r="I671" s="10"/>
      <c r="J671" s="30"/>
      <c r="K671" s="132"/>
      <c r="L671" s="132"/>
      <c r="M671" s="98"/>
      <c r="N671" s="48"/>
    </row>
    <row r="672" spans="3:14" s="34" customFormat="1">
      <c r="C672" s="37"/>
      <c r="D672" s="38"/>
      <c r="E672" s="38"/>
      <c r="F672" s="30"/>
      <c r="G672" s="30"/>
      <c r="H672" s="39"/>
      <c r="I672" s="10"/>
      <c r="J672" s="30"/>
      <c r="K672" s="132"/>
      <c r="L672" s="132"/>
      <c r="M672" s="98"/>
      <c r="N672" s="48"/>
    </row>
    <row r="673" spans="3:14" s="34" customFormat="1">
      <c r="C673" s="37"/>
      <c r="D673" s="38"/>
      <c r="E673" s="38"/>
      <c r="F673" s="30"/>
      <c r="G673" s="30"/>
      <c r="H673" s="39"/>
      <c r="I673" s="10"/>
      <c r="J673" s="30"/>
      <c r="K673" s="132"/>
      <c r="L673" s="132"/>
      <c r="M673" s="98"/>
      <c r="N673" s="48"/>
    </row>
    <row r="674" spans="3:14" s="34" customFormat="1">
      <c r="C674" s="37"/>
      <c r="D674" s="38"/>
      <c r="E674" s="38"/>
      <c r="F674" s="30"/>
      <c r="G674" s="30"/>
      <c r="H674" s="39"/>
      <c r="I674" s="10"/>
      <c r="J674" s="30"/>
      <c r="K674" s="132"/>
      <c r="L674" s="132"/>
      <c r="M674" s="98"/>
      <c r="N674" s="48"/>
    </row>
    <row r="675" spans="3:14" s="34" customFormat="1">
      <c r="C675" s="37"/>
      <c r="D675" s="38"/>
      <c r="E675" s="38"/>
      <c r="F675" s="30"/>
      <c r="G675" s="30"/>
      <c r="H675" s="39"/>
      <c r="I675" s="10"/>
      <c r="J675" s="30"/>
      <c r="K675" s="132"/>
      <c r="L675" s="132"/>
      <c r="M675" s="98"/>
      <c r="N675" s="48"/>
    </row>
    <row r="676" spans="3:14" s="34" customFormat="1">
      <c r="C676" s="37"/>
      <c r="D676" s="38"/>
      <c r="E676" s="38"/>
      <c r="F676" s="30"/>
      <c r="G676" s="30"/>
      <c r="H676" s="39"/>
      <c r="I676" s="10"/>
      <c r="J676" s="30"/>
      <c r="K676" s="132"/>
      <c r="L676" s="132"/>
      <c r="M676" s="98"/>
      <c r="N676" s="48"/>
    </row>
    <row r="677" spans="3:14" s="34" customFormat="1">
      <c r="C677" s="37"/>
      <c r="D677" s="38"/>
      <c r="E677" s="38"/>
      <c r="F677" s="30"/>
      <c r="G677" s="30"/>
      <c r="H677" s="39"/>
      <c r="I677" s="10"/>
      <c r="J677" s="30"/>
      <c r="K677" s="132"/>
      <c r="L677" s="132"/>
      <c r="M677" s="98"/>
      <c r="N677" s="48"/>
    </row>
    <row r="678" spans="3:14" s="34" customFormat="1">
      <c r="C678" s="37"/>
      <c r="D678" s="38"/>
      <c r="E678" s="38"/>
      <c r="F678" s="30"/>
      <c r="G678" s="30"/>
      <c r="H678" s="39"/>
      <c r="I678" s="10"/>
      <c r="J678" s="30"/>
      <c r="K678" s="132"/>
      <c r="L678" s="132"/>
      <c r="M678" s="98"/>
      <c r="N678" s="48"/>
    </row>
    <row r="679" spans="3:14" s="34" customFormat="1">
      <c r="C679" s="37"/>
      <c r="D679" s="38"/>
      <c r="E679" s="38"/>
      <c r="F679" s="30"/>
      <c r="G679" s="30"/>
      <c r="H679" s="39"/>
      <c r="I679" s="10"/>
      <c r="J679" s="30"/>
      <c r="K679" s="132"/>
      <c r="L679" s="132"/>
      <c r="M679" s="98"/>
      <c r="N679" s="48"/>
    </row>
    <row r="680" spans="3:14" s="34" customFormat="1">
      <c r="C680" s="37"/>
      <c r="D680" s="38"/>
      <c r="E680" s="38"/>
      <c r="F680" s="30"/>
      <c r="G680" s="30"/>
      <c r="H680" s="39"/>
      <c r="I680" s="10"/>
      <c r="J680" s="30"/>
      <c r="K680" s="132"/>
      <c r="L680" s="132"/>
      <c r="M680" s="98"/>
      <c r="N680" s="48"/>
    </row>
    <row r="681" spans="3:14" s="34" customFormat="1">
      <c r="C681" s="37"/>
      <c r="D681" s="38"/>
      <c r="E681" s="38"/>
      <c r="F681" s="30"/>
      <c r="G681" s="30"/>
      <c r="H681" s="39"/>
      <c r="I681" s="10"/>
      <c r="J681" s="30"/>
      <c r="K681" s="132"/>
      <c r="L681" s="132"/>
      <c r="M681" s="98"/>
      <c r="N681" s="48"/>
    </row>
    <row r="682" spans="3:14" s="34" customFormat="1">
      <c r="C682" s="37"/>
      <c r="D682" s="38"/>
      <c r="E682" s="38"/>
      <c r="F682" s="30"/>
      <c r="G682" s="30"/>
      <c r="H682" s="39"/>
      <c r="I682" s="10"/>
      <c r="J682" s="30"/>
      <c r="K682" s="132"/>
      <c r="L682" s="132"/>
      <c r="M682" s="98"/>
      <c r="N682" s="48"/>
    </row>
    <row r="683" spans="3:14" s="34" customFormat="1">
      <c r="C683" s="37"/>
      <c r="D683" s="38"/>
      <c r="E683" s="38"/>
      <c r="F683" s="30"/>
      <c r="G683" s="30"/>
      <c r="H683" s="39"/>
      <c r="I683" s="10"/>
      <c r="J683" s="30"/>
      <c r="K683" s="132"/>
      <c r="L683" s="132"/>
      <c r="M683" s="98"/>
      <c r="N683" s="48"/>
    </row>
    <row r="684" spans="3:14" s="34" customFormat="1">
      <c r="C684" s="37"/>
      <c r="D684" s="38"/>
      <c r="E684" s="38"/>
      <c r="F684" s="30"/>
      <c r="G684" s="30"/>
      <c r="H684" s="39"/>
      <c r="I684" s="10"/>
      <c r="J684" s="30"/>
      <c r="K684" s="132"/>
      <c r="L684" s="132"/>
      <c r="M684" s="98"/>
      <c r="N684" s="48"/>
    </row>
    <row r="685" spans="3:14" s="34" customFormat="1">
      <c r="C685" s="37"/>
      <c r="D685" s="38"/>
      <c r="E685" s="38"/>
      <c r="F685" s="30"/>
      <c r="G685" s="30"/>
      <c r="H685" s="39"/>
      <c r="I685" s="10"/>
      <c r="J685" s="30"/>
      <c r="K685" s="132"/>
      <c r="L685" s="132"/>
      <c r="M685" s="98"/>
      <c r="N685" s="48"/>
    </row>
    <row r="686" spans="3:14" s="34" customFormat="1">
      <c r="C686" s="37"/>
      <c r="D686" s="38"/>
      <c r="E686" s="38"/>
      <c r="F686" s="30"/>
      <c r="G686" s="30"/>
      <c r="H686" s="39"/>
      <c r="I686" s="10"/>
      <c r="J686" s="30"/>
      <c r="K686" s="132"/>
      <c r="L686" s="132"/>
      <c r="M686" s="98"/>
      <c r="N686" s="48"/>
    </row>
    <row r="687" spans="3:14" s="34" customFormat="1">
      <c r="C687" s="37"/>
      <c r="D687" s="38"/>
      <c r="E687" s="38"/>
      <c r="F687" s="30"/>
      <c r="G687" s="30"/>
      <c r="H687" s="39"/>
      <c r="I687" s="10"/>
      <c r="J687" s="30"/>
      <c r="K687" s="132"/>
      <c r="L687" s="132"/>
      <c r="M687" s="98"/>
      <c r="N687" s="48"/>
    </row>
    <row r="688" spans="3:14" s="34" customFormat="1">
      <c r="C688" s="37"/>
      <c r="D688" s="38"/>
      <c r="E688" s="38"/>
      <c r="F688" s="30"/>
      <c r="G688" s="30"/>
      <c r="H688" s="39"/>
      <c r="I688" s="10"/>
      <c r="J688" s="30"/>
      <c r="K688" s="132"/>
      <c r="L688" s="132"/>
      <c r="M688" s="98"/>
      <c r="N688" s="48"/>
    </row>
    <row r="689" spans="3:14" s="34" customFormat="1">
      <c r="C689" s="37"/>
      <c r="D689" s="38"/>
      <c r="E689" s="38"/>
      <c r="F689" s="30"/>
      <c r="G689" s="30"/>
      <c r="H689" s="39"/>
      <c r="I689" s="10"/>
      <c r="J689" s="30"/>
      <c r="K689" s="132"/>
      <c r="L689" s="132"/>
      <c r="M689" s="98"/>
      <c r="N689" s="48"/>
    </row>
    <row r="690" spans="3:14" s="34" customFormat="1">
      <c r="C690" s="37"/>
      <c r="D690" s="38"/>
      <c r="E690" s="38"/>
      <c r="F690" s="30"/>
      <c r="G690" s="30"/>
      <c r="H690" s="39"/>
      <c r="I690" s="10"/>
      <c r="J690" s="30"/>
      <c r="K690" s="132"/>
      <c r="L690" s="132"/>
      <c r="M690" s="98"/>
      <c r="N690" s="48"/>
    </row>
    <row r="691" spans="3:14" s="34" customFormat="1">
      <c r="C691" s="37"/>
      <c r="D691" s="38"/>
      <c r="E691" s="38"/>
      <c r="F691" s="30"/>
      <c r="G691" s="30"/>
      <c r="H691" s="39"/>
      <c r="I691" s="10"/>
      <c r="J691" s="30"/>
      <c r="K691" s="132"/>
      <c r="L691" s="132"/>
      <c r="M691" s="98"/>
      <c r="N691" s="48"/>
    </row>
    <row r="692" spans="3:14" s="34" customFormat="1">
      <c r="C692" s="37"/>
      <c r="D692" s="38"/>
      <c r="E692" s="38"/>
      <c r="F692" s="30"/>
      <c r="G692" s="30"/>
      <c r="H692" s="39"/>
      <c r="I692" s="10"/>
      <c r="J692" s="30"/>
      <c r="K692" s="132"/>
      <c r="L692" s="132"/>
      <c r="M692" s="98"/>
      <c r="N692" s="48"/>
    </row>
    <row r="693" spans="3:14" s="34" customFormat="1">
      <c r="C693" s="37"/>
      <c r="D693" s="38"/>
      <c r="E693" s="38"/>
      <c r="F693" s="30"/>
      <c r="G693" s="30"/>
      <c r="H693" s="39"/>
      <c r="I693" s="10"/>
      <c r="J693" s="30"/>
      <c r="K693" s="132"/>
      <c r="L693" s="132"/>
      <c r="M693" s="98"/>
      <c r="N693" s="48"/>
    </row>
    <row r="694" spans="3:14" s="34" customFormat="1">
      <c r="C694" s="37"/>
      <c r="D694" s="38"/>
      <c r="E694" s="38"/>
      <c r="F694" s="30"/>
      <c r="G694" s="30"/>
      <c r="H694" s="39"/>
      <c r="I694" s="10"/>
      <c r="J694" s="30"/>
      <c r="K694" s="132"/>
      <c r="L694" s="132"/>
      <c r="M694" s="98"/>
      <c r="N694" s="48"/>
    </row>
    <row r="695" spans="3:14" s="34" customFormat="1">
      <c r="C695" s="37"/>
      <c r="D695" s="38"/>
      <c r="E695" s="38"/>
      <c r="F695" s="30"/>
      <c r="G695" s="30"/>
      <c r="H695" s="39"/>
      <c r="I695" s="10"/>
      <c r="J695" s="30"/>
      <c r="K695" s="132"/>
      <c r="L695" s="132"/>
      <c r="M695" s="98"/>
      <c r="N695" s="48"/>
    </row>
    <row r="696" spans="3:14" s="34" customFormat="1">
      <c r="C696" s="37"/>
      <c r="D696" s="38"/>
      <c r="E696" s="38"/>
      <c r="F696" s="30"/>
      <c r="G696" s="30"/>
      <c r="H696" s="39"/>
      <c r="I696" s="10"/>
      <c r="J696" s="30"/>
      <c r="K696" s="132"/>
      <c r="L696" s="132"/>
      <c r="M696" s="98"/>
      <c r="N696" s="48"/>
    </row>
    <row r="697" spans="3:14" s="34" customFormat="1">
      <c r="C697" s="37"/>
      <c r="D697" s="38"/>
      <c r="E697" s="38"/>
      <c r="F697" s="30"/>
      <c r="G697" s="30"/>
      <c r="H697" s="39"/>
      <c r="I697" s="10"/>
      <c r="J697" s="30"/>
      <c r="K697" s="132"/>
      <c r="L697" s="132"/>
      <c r="M697" s="98"/>
      <c r="N697" s="48"/>
    </row>
    <row r="698" spans="3:14" s="34" customFormat="1">
      <c r="C698" s="37"/>
      <c r="D698" s="38"/>
      <c r="E698" s="38"/>
      <c r="F698" s="30"/>
      <c r="G698" s="30"/>
      <c r="H698" s="39"/>
      <c r="I698" s="10"/>
      <c r="J698" s="30"/>
      <c r="K698" s="132"/>
      <c r="L698" s="132"/>
      <c r="M698" s="98"/>
      <c r="N698" s="48"/>
    </row>
    <row r="699" spans="3:14" s="34" customFormat="1">
      <c r="C699" s="37"/>
      <c r="D699" s="38"/>
      <c r="E699" s="38"/>
      <c r="F699" s="30"/>
      <c r="G699" s="30"/>
      <c r="H699" s="39"/>
      <c r="I699" s="10"/>
      <c r="J699" s="30"/>
      <c r="K699" s="132"/>
      <c r="L699" s="132"/>
      <c r="M699" s="98"/>
      <c r="N699" s="48"/>
    </row>
    <row r="700" spans="3:14" s="34" customFormat="1">
      <c r="C700" s="37"/>
      <c r="D700" s="38"/>
      <c r="E700" s="38"/>
      <c r="F700" s="30"/>
      <c r="G700" s="30"/>
      <c r="H700" s="39"/>
      <c r="I700" s="10"/>
      <c r="J700" s="30"/>
      <c r="K700" s="132"/>
      <c r="L700" s="132"/>
      <c r="M700" s="98"/>
      <c r="N700" s="48"/>
    </row>
    <row r="701" spans="3:14" s="34" customFormat="1">
      <c r="C701" s="37"/>
      <c r="D701" s="38"/>
      <c r="E701" s="38"/>
      <c r="F701" s="30"/>
      <c r="G701" s="30"/>
      <c r="H701" s="39"/>
      <c r="I701" s="10"/>
      <c r="J701" s="30"/>
      <c r="K701" s="132"/>
      <c r="L701" s="132"/>
      <c r="M701" s="98"/>
      <c r="N701" s="48"/>
    </row>
    <row r="702" spans="3:14" s="34" customFormat="1">
      <c r="C702" s="37"/>
      <c r="D702" s="38"/>
      <c r="E702" s="38"/>
      <c r="F702" s="30"/>
      <c r="G702" s="30"/>
      <c r="H702" s="39"/>
      <c r="I702" s="10"/>
      <c r="J702" s="30"/>
      <c r="K702" s="132"/>
      <c r="L702" s="132"/>
      <c r="M702" s="98"/>
      <c r="N702" s="48"/>
    </row>
    <row r="703" spans="3:14" s="34" customFormat="1">
      <c r="C703" s="37"/>
      <c r="D703" s="38"/>
      <c r="E703" s="38"/>
      <c r="F703" s="30"/>
      <c r="G703" s="30"/>
      <c r="H703" s="39"/>
      <c r="I703" s="10"/>
      <c r="J703" s="30"/>
      <c r="K703" s="132"/>
      <c r="L703" s="132"/>
      <c r="M703" s="98"/>
      <c r="N703" s="48"/>
    </row>
    <row r="704" spans="3:14" s="34" customFormat="1">
      <c r="C704" s="37"/>
      <c r="D704" s="38"/>
      <c r="E704" s="38"/>
      <c r="F704" s="30"/>
      <c r="G704" s="30"/>
      <c r="H704" s="39"/>
      <c r="I704" s="10"/>
      <c r="J704" s="30"/>
      <c r="K704" s="132"/>
      <c r="L704" s="132"/>
      <c r="M704" s="98"/>
      <c r="N704" s="48"/>
    </row>
    <row r="705" spans="3:14" s="34" customFormat="1">
      <c r="C705" s="37"/>
      <c r="D705" s="38"/>
      <c r="E705" s="38"/>
      <c r="F705" s="30"/>
      <c r="G705" s="30"/>
      <c r="H705" s="39"/>
      <c r="I705" s="10"/>
      <c r="J705" s="30"/>
      <c r="K705" s="132"/>
      <c r="L705" s="132"/>
      <c r="M705" s="98"/>
      <c r="N705" s="48"/>
    </row>
    <row r="706" spans="3:14" s="34" customFormat="1">
      <c r="C706" s="37"/>
      <c r="D706" s="38"/>
      <c r="E706" s="38"/>
      <c r="F706" s="30"/>
      <c r="G706" s="30"/>
      <c r="H706" s="39"/>
      <c r="I706" s="10"/>
      <c r="J706" s="30"/>
      <c r="K706" s="132"/>
      <c r="L706" s="132"/>
      <c r="M706" s="98"/>
      <c r="N706" s="48"/>
    </row>
    <row r="707" spans="3:14" s="34" customFormat="1">
      <c r="C707" s="37"/>
      <c r="D707" s="38"/>
      <c r="E707" s="38"/>
      <c r="F707" s="30"/>
      <c r="G707" s="30"/>
      <c r="H707" s="39"/>
      <c r="I707" s="10"/>
      <c r="J707" s="30"/>
      <c r="K707" s="132"/>
      <c r="L707" s="132"/>
      <c r="M707" s="98"/>
      <c r="N707" s="48"/>
    </row>
    <row r="708" spans="3:14">
      <c r="J708" s="30"/>
      <c r="K708" s="132"/>
      <c r="L708" s="132"/>
      <c r="M708" s="98"/>
      <c r="N708" s="99"/>
    </row>
    <row r="709" spans="3:14">
      <c r="J709" s="30"/>
      <c r="K709" s="132"/>
      <c r="L709" s="132"/>
      <c r="M709" s="98"/>
      <c r="N709" s="99"/>
    </row>
    <row r="710" spans="3:14">
      <c r="J710" s="30"/>
      <c r="K710" s="132"/>
      <c r="L710" s="132"/>
      <c r="M710" s="98"/>
      <c r="N710" s="99"/>
    </row>
    <row r="711" spans="3:14">
      <c r="J711" s="30"/>
      <c r="K711" s="132"/>
      <c r="L711" s="132"/>
      <c r="M711" s="98"/>
      <c r="N711" s="99"/>
    </row>
    <row r="712" spans="3:14">
      <c r="J712" s="30"/>
      <c r="K712" s="132"/>
      <c r="L712" s="132"/>
      <c r="M712" s="98"/>
      <c r="N712" s="99"/>
    </row>
    <row r="713" spans="3:14">
      <c r="J713" s="30"/>
      <c r="K713" s="132"/>
      <c r="L713" s="132"/>
      <c r="M713" s="98"/>
      <c r="N713" s="99"/>
    </row>
    <row r="714" spans="3:14">
      <c r="J714" s="30"/>
      <c r="K714" s="132"/>
      <c r="L714" s="132"/>
      <c r="M714" s="98"/>
      <c r="N714" s="99"/>
    </row>
    <row r="715" spans="3:14">
      <c r="J715" s="30"/>
      <c r="K715" s="132"/>
      <c r="L715" s="132"/>
      <c r="M715" s="98"/>
      <c r="N715" s="99"/>
    </row>
    <row r="716" spans="3:14">
      <c r="J716" s="30"/>
      <c r="K716" s="132"/>
      <c r="L716" s="132"/>
      <c r="M716" s="98"/>
      <c r="N716" s="99"/>
    </row>
    <row r="717" spans="3:14">
      <c r="J717" s="30"/>
      <c r="K717" s="132"/>
      <c r="L717" s="132"/>
      <c r="M717" s="98"/>
      <c r="N717" s="99"/>
    </row>
    <row r="718" spans="3:14">
      <c r="J718" s="30"/>
      <c r="K718" s="132"/>
      <c r="L718" s="132"/>
      <c r="M718" s="98"/>
      <c r="N718" s="99"/>
    </row>
    <row r="719" spans="3:14">
      <c r="J719" s="30"/>
      <c r="K719" s="132"/>
      <c r="L719" s="132"/>
      <c r="M719" s="98"/>
      <c r="N719" s="99"/>
    </row>
    <row r="720" spans="3:14">
      <c r="J720" s="30"/>
      <c r="K720" s="132"/>
      <c r="L720" s="132"/>
      <c r="M720" s="98"/>
      <c r="N720" s="99"/>
    </row>
    <row r="721" spans="10:14">
      <c r="J721" s="30"/>
      <c r="K721" s="132"/>
      <c r="L721" s="132"/>
      <c r="M721" s="98"/>
      <c r="N721" s="99"/>
    </row>
    <row r="722" spans="10:14">
      <c r="J722" s="30"/>
      <c r="K722" s="132"/>
      <c r="L722" s="132"/>
      <c r="M722" s="98"/>
      <c r="N722" s="99"/>
    </row>
    <row r="723" spans="10:14">
      <c r="J723" s="30"/>
      <c r="K723" s="132"/>
      <c r="L723" s="132"/>
      <c r="M723" s="98"/>
      <c r="N723" s="99"/>
    </row>
    <row r="724" spans="10:14">
      <c r="J724" s="30"/>
      <c r="K724" s="132"/>
      <c r="L724" s="132"/>
      <c r="M724" s="98"/>
      <c r="N724" s="99"/>
    </row>
    <row r="725" spans="10:14">
      <c r="J725" s="30"/>
      <c r="K725" s="132"/>
      <c r="L725" s="132"/>
      <c r="M725" s="98"/>
      <c r="N725" s="99"/>
    </row>
    <row r="726" spans="10:14">
      <c r="J726" s="30"/>
      <c r="K726" s="132"/>
      <c r="L726" s="132"/>
      <c r="M726" s="98"/>
      <c r="N726" s="99"/>
    </row>
    <row r="727" spans="10:14">
      <c r="J727" s="30"/>
      <c r="K727" s="132"/>
      <c r="L727" s="132"/>
      <c r="M727" s="98"/>
      <c r="N727" s="99"/>
    </row>
    <row r="728" spans="10:14">
      <c r="J728" s="30"/>
      <c r="K728" s="132"/>
      <c r="L728" s="132"/>
      <c r="M728" s="98"/>
      <c r="N728" s="99"/>
    </row>
    <row r="729" spans="10:14">
      <c r="J729" s="30"/>
      <c r="K729" s="132"/>
      <c r="L729" s="132"/>
      <c r="M729" s="98"/>
      <c r="N729" s="99"/>
    </row>
    <row r="730" spans="10:14">
      <c r="J730" s="30"/>
      <c r="K730" s="132"/>
      <c r="L730" s="132"/>
      <c r="M730" s="98"/>
      <c r="N730" s="99"/>
    </row>
    <row r="731" spans="10:14">
      <c r="J731" s="30"/>
      <c r="K731" s="132"/>
      <c r="L731" s="132"/>
      <c r="M731" s="98"/>
      <c r="N731" s="99"/>
    </row>
    <row r="732" spans="10:14">
      <c r="J732" s="30"/>
      <c r="K732" s="132"/>
      <c r="L732" s="132"/>
      <c r="M732" s="98"/>
      <c r="N732" s="99"/>
    </row>
    <row r="733" spans="10:14">
      <c r="J733" s="30"/>
      <c r="K733" s="132"/>
      <c r="L733" s="132"/>
      <c r="M733" s="98"/>
      <c r="N733" s="99"/>
    </row>
    <row r="734" spans="10:14">
      <c r="J734" s="30"/>
      <c r="K734" s="132"/>
      <c r="L734" s="132"/>
      <c r="M734" s="98"/>
      <c r="N734" s="99"/>
    </row>
    <row r="735" spans="10:14">
      <c r="J735" s="30"/>
      <c r="K735" s="132"/>
      <c r="L735" s="132"/>
      <c r="M735" s="98"/>
      <c r="N735" s="99"/>
    </row>
    <row r="736" spans="10:14">
      <c r="J736" s="30"/>
      <c r="K736" s="132"/>
      <c r="L736" s="132"/>
      <c r="M736" s="98"/>
      <c r="N736" s="99"/>
    </row>
    <row r="737" spans="10:14">
      <c r="J737" s="30"/>
      <c r="K737" s="132"/>
      <c r="L737" s="132"/>
      <c r="M737" s="98"/>
      <c r="N737" s="99"/>
    </row>
    <row r="738" spans="10:14">
      <c r="J738" s="30"/>
      <c r="K738" s="132"/>
      <c r="L738" s="132"/>
      <c r="M738" s="98"/>
      <c r="N738" s="99"/>
    </row>
    <row r="739" spans="10:14">
      <c r="J739" s="30"/>
      <c r="K739" s="132"/>
      <c r="L739" s="132"/>
      <c r="M739" s="98"/>
      <c r="N739" s="99"/>
    </row>
    <row r="740" spans="10:14">
      <c r="J740" s="30"/>
      <c r="K740" s="132"/>
      <c r="L740" s="132"/>
      <c r="M740" s="98"/>
      <c r="N740" s="99"/>
    </row>
    <row r="741" spans="10:14">
      <c r="J741" s="30"/>
      <c r="K741" s="132"/>
      <c r="L741" s="132"/>
      <c r="M741" s="98"/>
      <c r="N741" s="99"/>
    </row>
    <row r="742" spans="10:14">
      <c r="J742" s="30"/>
      <c r="K742" s="132"/>
      <c r="L742" s="132"/>
      <c r="M742" s="98"/>
      <c r="N742" s="99"/>
    </row>
    <row r="743" spans="10:14">
      <c r="J743" s="30"/>
      <c r="K743" s="132"/>
      <c r="L743" s="132"/>
      <c r="M743" s="98"/>
      <c r="N743" s="99"/>
    </row>
    <row r="744" spans="10:14">
      <c r="J744" s="30"/>
      <c r="K744" s="132"/>
      <c r="L744" s="132"/>
      <c r="M744" s="98"/>
      <c r="N744" s="99"/>
    </row>
    <row r="745" spans="10:14">
      <c r="J745" s="30"/>
      <c r="K745" s="132"/>
      <c r="L745" s="132"/>
      <c r="M745" s="98"/>
      <c r="N745" s="99"/>
    </row>
    <row r="746" spans="10:14">
      <c r="J746" s="30"/>
      <c r="K746" s="132"/>
      <c r="L746" s="132"/>
      <c r="M746" s="98"/>
      <c r="N746" s="99"/>
    </row>
    <row r="747" spans="10:14">
      <c r="J747" s="30"/>
      <c r="K747" s="132"/>
      <c r="L747" s="132"/>
      <c r="M747" s="98"/>
      <c r="N747" s="99"/>
    </row>
    <row r="748" spans="10:14">
      <c r="J748" s="30"/>
      <c r="K748" s="132"/>
      <c r="L748" s="132"/>
      <c r="M748" s="98"/>
      <c r="N748" s="99"/>
    </row>
    <row r="749" spans="10:14">
      <c r="J749" s="30"/>
      <c r="K749" s="132"/>
      <c r="L749" s="132"/>
      <c r="M749" s="98"/>
      <c r="N749" s="99"/>
    </row>
    <row r="750" spans="10:14">
      <c r="J750" s="30"/>
      <c r="K750" s="132"/>
      <c r="L750" s="132"/>
      <c r="M750" s="98"/>
      <c r="N750" s="99"/>
    </row>
    <row r="751" spans="10:14">
      <c r="J751" s="30"/>
      <c r="K751" s="132"/>
      <c r="L751" s="132"/>
      <c r="M751" s="98"/>
      <c r="N751" s="99"/>
    </row>
    <row r="752" spans="10:14">
      <c r="J752" s="30"/>
      <c r="K752" s="132"/>
      <c r="L752" s="132"/>
      <c r="M752" s="98"/>
      <c r="N752" s="99"/>
    </row>
    <row r="753" spans="10:14">
      <c r="J753" s="30"/>
      <c r="K753" s="132"/>
      <c r="L753" s="132"/>
      <c r="M753" s="98"/>
      <c r="N753" s="99"/>
    </row>
    <row r="754" spans="10:14">
      <c r="J754" s="30"/>
      <c r="K754" s="132"/>
      <c r="L754" s="132"/>
      <c r="M754" s="98"/>
      <c r="N754" s="99"/>
    </row>
    <row r="755" spans="10:14">
      <c r="J755" s="30"/>
      <c r="K755" s="132"/>
      <c r="L755" s="132"/>
      <c r="M755" s="98"/>
      <c r="N755" s="99"/>
    </row>
    <row r="756" spans="10:14">
      <c r="J756" s="30"/>
      <c r="K756" s="132"/>
      <c r="L756" s="132"/>
      <c r="M756" s="98"/>
      <c r="N756" s="99"/>
    </row>
    <row r="757" spans="10:14">
      <c r="J757" s="30"/>
      <c r="K757" s="132"/>
      <c r="L757" s="132"/>
      <c r="M757" s="98"/>
      <c r="N757" s="99"/>
    </row>
    <row r="758" spans="10:14">
      <c r="J758" s="30"/>
      <c r="K758" s="132"/>
      <c r="L758" s="132"/>
      <c r="M758" s="98"/>
      <c r="N758" s="99"/>
    </row>
    <row r="759" spans="10:14">
      <c r="J759" s="30"/>
      <c r="K759" s="132"/>
      <c r="L759" s="132"/>
      <c r="M759" s="98"/>
      <c r="N759" s="99"/>
    </row>
    <row r="760" spans="10:14">
      <c r="J760" s="30"/>
      <c r="K760" s="132"/>
      <c r="L760" s="132"/>
      <c r="M760" s="98"/>
      <c r="N760" s="99"/>
    </row>
    <row r="761" spans="10:14">
      <c r="J761" s="30"/>
      <c r="K761" s="132"/>
      <c r="L761" s="132"/>
      <c r="M761" s="98"/>
      <c r="N761" s="99"/>
    </row>
    <row r="762" spans="10:14">
      <c r="J762" s="30"/>
      <c r="K762" s="132"/>
      <c r="L762" s="132"/>
      <c r="M762" s="98"/>
      <c r="N762" s="99"/>
    </row>
    <row r="763" spans="10:14">
      <c r="J763" s="30"/>
      <c r="K763" s="132"/>
      <c r="L763" s="132"/>
      <c r="M763" s="98"/>
      <c r="N763" s="99"/>
    </row>
    <row r="764" spans="10:14">
      <c r="J764" s="30"/>
      <c r="K764" s="132"/>
      <c r="L764" s="132"/>
      <c r="M764" s="98"/>
      <c r="N764" s="99"/>
    </row>
    <row r="765" spans="10:14">
      <c r="J765" s="30"/>
      <c r="K765" s="132"/>
      <c r="L765" s="132"/>
      <c r="M765" s="98"/>
      <c r="N765" s="99"/>
    </row>
    <row r="766" spans="10:14">
      <c r="J766" s="30"/>
      <c r="K766" s="132"/>
      <c r="L766" s="132"/>
      <c r="M766" s="98"/>
      <c r="N766" s="99"/>
    </row>
    <row r="767" spans="10:14">
      <c r="J767" s="30"/>
      <c r="K767" s="132"/>
      <c r="L767" s="132"/>
      <c r="M767" s="98"/>
      <c r="N767" s="99"/>
    </row>
    <row r="768" spans="10:14">
      <c r="J768" s="30"/>
      <c r="K768" s="132"/>
      <c r="L768" s="132"/>
      <c r="M768" s="98"/>
      <c r="N768" s="99"/>
    </row>
    <row r="769" spans="10:14">
      <c r="J769" s="30"/>
      <c r="K769" s="132"/>
      <c r="L769" s="132"/>
      <c r="M769" s="98"/>
      <c r="N769" s="99"/>
    </row>
    <row r="770" spans="10:14">
      <c r="J770" s="30"/>
      <c r="K770" s="132"/>
      <c r="L770" s="132"/>
      <c r="M770" s="98"/>
      <c r="N770" s="99"/>
    </row>
    <row r="771" spans="10:14">
      <c r="J771" s="30"/>
      <c r="K771" s="132"/>
      <c r="L771" s="132"/>
      <c r="M771" s="98"/>
      <c r="N771" s="99"/>
    </row>
    <row r="772" spans="10:14">
      <c r="J772" s="30"/>
      <c r="K772" s="132"/>
      <c r="L772" s="132"/>
      <c r="M772" s="98"/>
      <c r="N772" s="99"/>
    </row>
    <row r="773" spans="10:14">
      <c r="J773" s="30"/>
      <c r="K773" s="132"/>
      <c r="L773" s="132"/>
      <c r="M773" s="98"/>
      <c r="N773" s="99"/>
    </row>
    <row r="774" spans="10:14">
      <c r="J774" s="30"/>
      <c r="K774" s="132"/>
      <c r="L774" s="132"/>
      <c r="M774" s="98"/>
      <c r="N774" s="99"/>
    </row>
    <row r="775" spans="10:14">
      <c r="J775" s="30"/>
      <c r="K775" s="132"/>
      <c r="L775" s="132"/>
      <c r="M775" s="98"/>
      <c r="N775" s="99"/>
    </row>
    <row r="776" spans="10:14">
      <c r="J776" s="30"/>
      <c r="K776" s="132"/>
      <c r="L776" s="132"/>
      <c r="M776" s="98"/>
      <c r="N776" s="99"/>
    </row>
    <row r="777" spans="10:14">
      <c r="J777" s="30"/>
      <c r="K777" s="132"/>
      <c r="L777" s="132"/>
      <c r="M777" s="98"/>
      <c r="N777" s="99"/>
    </row>
    <row r="778" spans="10:14">
      <c r="J778" s="30"/>
      <c r="K778" s="132"/>
      <c r="L778" s="132"/>
      <c r="M778" s="98"/>
      <c r="N778" s="99"/>
    </row>
    <row r="779" spans="10:14">
      <c r="J779" s="30"/>
      <c r="K779" s="132"/>
      <c r="L779" s="132"/>
      <c r="M779" s="98"/>
      <c r="N779" s="99"/>
    </row>
    <row r="780" spans="10:14">
      <c r="J780" s="30"/>
      <c r="K780" s="132"/>
      <c r="L780" s="132"/>
      <c r="M780" s="98"/>
      <c r="N780" s="99"/>
    </row>
    <row r="781" spans="10:14">
      <c r="J781" s="30"/>
      <c r="K781" s="132"/>
      <c r="L781" s="132"/>
      <c r="M781" s="98"/>
      <c r="N781" s="99"/>
    </row>
    <row r="782" spans="10:14">
      <c r="J782" s="30"/>
      <c r="K782" s="132"/>
      <c r="L782" s="132"/>
      <c r="M782" s="98"/>
      <c r="N782" s="99"/>
    </row>
    <row r="783" spans="10:14">
      <c r="J783" s="30"/>
      <c r="K783" s="132"/>
      <c r="L783" s="132"/>
      <c r="M783" s="98"/>
      <c r="N783" s="99"/>
    </row>
    <row r="784" spans="10:14">
      <c r="J784" s="30"/>
      <c r="K784" s="132"/>
      <c r="L784" s="132"/>
      <c r="M784" s="98"/>
      <c r="N784" s="99"/>
    </row>
    <row r="785" spans="10:14">
      <c r="J785" s="30"/>
      <c r="K785" s="132"/>
      <c r="L785" s="132"/>
      <c r="M785" s="98"/>
      <c r="N785" s="99"/>
    </row>
    <row r="786" spans="10:14">
      <c r="J786" s="30"/>
      <c r="K786" s="132"/>
      <c r="L786" s="132"/>
      <c r="M786" s="98"/>
      <c r="N786" s="99"/>
    </row>
    <row r="787" spans="10:14">
      <c r="J787" s="30"/>
      <c r="K787" s="132"/>
      <c r="L787" s="132"/>
      <c r="M787" s="98"/>
      <c r="N787" s="99"/>
    </row>
    <row r="788" spans="10:14">
      <c r="J788" s="30"/>
      <c r="K788" s="132"/>
      <c r="L788" s="132"/>
      <c r="M788" s="98"/>
      <c r="N788" s="99"/>
    </row>
    <row r="789" spans="10:14">
      <c r="J789" s="30"/>
      <c r="K789" s="132"/>
      <c r="L789" s="132"/>
      <c r="M789" s="98"/>
      <c r="N789" s="99"/>
    </row>
    <row r="790" spans="10:14">
      <c r="J790" s="30"/>
      <c r="K790" s="132"/>
      <c r="L790" s="132"/>
      <c r="M790" s="98"/>
      <c r="N790" s="99"/>
    </row>
    <row r="791" spans="10:14">
      <c r="J791" s="30"/>
      <c r="K791" s="132"/>
      <c r="L791" s="132"/>
      <c r="M791" s="98"/>
      <c r="N791" s="99"/>
    </row>
    <row r="792" spans="10:14">
      <c r="J792" s="30"/>
      <c r="K792" s="132"/>
      <c r="L792" s="132"/>
      <c r="M792" s="98"/>
      <c r="N792" s="99"/>
    </row>
    <row r="793" spans="10:14">
      <c r="J793" s="30"/>
      <c r="K793" s="132"/>
      <c r="L793" s="132"/>
      <c r="M793" s="98"/>
      <c r="N793" s="99"/>
    </row>
    <row r="794" spans="10:14">
      <c r="J794" s="30"/>
      <c r="K794" s="132"/>
      <c r="L794" s="132"/>
      <c r="M794" s="98"/>
      <c r="N794" s="99"/>
    </row>
    <row r="795" spans="10:14">
      <c r="J795" s="30"/>
      <c r="K795" s="132"/>
      <c r="L795" s="132"/>
      <c r="M795" s="98"/>
      <c r="N795" s="99"/>
    </row>
    <row r="796" spans="10:14">
      <c r="J796" s="30"/>
      <c r="K796" s="132"/>
      <c r="L796" s="132"/>
      <c r="M796" s="98"/>
      <c r="N796" s="99"/>
    </row>
    <row r="797" spans="10:14">
      <c r="J797" s="30"/>
      <c r="K797" s="132"/>
      <c r="L797" s="132"/>
      <c r="M797" s="98"/>
      <c r="N797" s="99"/>
    </row>
    <row r="798" spans="10:14">
      <c r="J798" s="30"/>
      <c r="K798" s="132"/>
      <c r="L798" s="132"/>
      <c r="M798" s="98"/>
      <c r="N798" s="99"/>
    </row>
    <row r="799" spans="10:14">
      <c r="J799" s="30"/>
      <c r="K799" s="132"/>
      <c r="L799" s="132"/>
      <c r="M799" s="98"/>
      <c r="N799" s="99"/>
    </row>
    <row r="800" spans="10:14">
      <c r="J800" s="30"/>
      <c r="K800" s="132"/>
      <c r="L800" s="132"/>
      <c r="M800" s="98"/>
      <c r="N800" s="99"/>
    </row>
    <row r="801" spans="10:14">
      <c r="J801" s="30"/>
      <c r="K801" s="132"/>
      <c r="L801" s="132"/>
      <c r="M801" s="98"/>
      <c r="N801" s="99"/>
    </row>
    <row r="802" spans="10:14">
      <c r="J802" s="30"/>
      <c r="K802" s="132"/>
      <c r="L802" s="132"/>
      <c r="M802" s="98"/>
      <c r="N802" s="99"/>
    </row>
    <row r="803" spans="10:14">
      <c r="J803" s="30"/>
      <c r="K803" s="132"/>
      <c r="L803" s="132"/>
      <c r="M803" s="98"/>
      <c r="N803" s="99"/>
    </row>
    <row r="804" spans="10:14">
      <c r="J804" s="30"/>
      <c r="K804" s="132"/>
      <c r="L804" s="132"/>
      <c r="M804" s="98"/>
      <c r="N804" s="99"/>
    </row>
    <row r="805" spans="10:14">
      <c r="J805" s="30"/>
      <c r="K805" s="132"/>
      <c r="L805" s="132"/>
      <c r="M805" s="98"/>
      <c r="N805" s="99"/>
    </row>
    <row r="806" spans="10:14">
      <c r="J806" s="30"/>
      <c r="K806" s="132"/>
      <c r="L806" s="132"/>
      <c r="M806" s="98"/>
      <c r="N806" s="99"/>
    </row>
    <row r="807" spans="10:14">
      <c r="J807" s="30"/>
      <c r="K807" s="132"/>
      <c r="L807" s="132"/>
      <c r="M807" s="98"/>
      <c r="N807" s="99"/>
    </row>
    <row r="808" spans="10:14">
      <c r="J808" s="30"/>
      <c r="K808" s="132"/>
      <c r="L808" s="132"/>
      <c r="M808" s="98"/>
      <c r="N808" s="99"/>
    </row>
    <row r="809" spans="10:14">
      <c r="J809" s="30"/>
      <c r="K809" s="132"/>
      <c r="L809" s="132"/>
      <c r="M809" s="98"/>
      <c r="N809" s="99"/>
    </row>
    <row r="810" spans="10:14">
      <c r="J810" s="30"/>
      <c r="K810" s="132"/>
      <c r="L810" s="132"/>
      <c r="M810" s="98"/>
      <c r="N810" s="99"/>
    </row>
    <row r="811" spans="10:14">
      <c r="J811" s="30"/>
      <c r="K811" s="132"/>
      <c r="L811" s="132"/>
      <c r="M811" s="98"/>
      <c r="N811" s="99"/>
    </row>
    <row r="812" spans="10:14">
      <c r="J812" s="30"/>
      <c r="K812" s="132"/>
      <c r="L812" s="132"/>
      <c r="M812" s="98"/>
      <c r="N812" s="99"/>
    </row>
    <row r="813" spans="10:14">
      <c r="J813" s="30"/>
      <c r="K813" s="132"/>
      <c r="L813" s="132"/>
      <c r="M813" s="98"/>
      <c r="N813" s="99"/>
    </row>
    <row r="814" spans="10:14">
      <c r="J814" s="30"/>
      <c r="K814" s="132"/>
      <c r="L814" s="132"/>
      <c r="M814" s="98"/>
      <c r="N814" s="99"/>
    </row>
    <row r="815" spans="10:14">
      <c r="J815" s="30"/>
      <c r="K815" s="132"/>
      <c r="L815" s="132"/>
      <c r="M815" s="98"/>
      <c r="N815" s="99"/>
    </row>
    <row r="816" spans="10:14">
      <c r="J816" s="30"/>
      <c r="K816" s="132"/>
      <c r="L816" s="132"/>
      <c r="M816" s="98"/>
      <c r="N816" s="99"/>
    </row>
    <row r="817" spans="10:14">
      <c r="J817" s="30"/>
      <c r="K817" s="132"/>
      <c r="L817" s="132"/>
      <c r="M817" s="98"/>
      <c r="N817" s="99"/>
    </row>
    <row r="818" spans="10:14">
      <c r="J818" s="30"/>
      <c r="K818" s="132"/>
      <c r="L818" s="132"/>
      <c r="M818" s="98"/>
      <c r="N818" s="99"/>
    </row>
    <row r="819" spans="10:14">
      <c r="J819" s="30"/>
      <c r="K819" s="132"/>
      <c r="L819" s="132"/>
      <c r="M819" s="98"/>
      <c r="N819" s="99"/>
    </row>
    <row r="820" spans="10:14">
      <c r="J820" s="30"/>
      <c r="K820" s="132"/>
      <c r="L820" s="132"/>
      <c r="M820" s="98"/>
      <c r="N820" s="99"/>
    </row>
    <row r="821" spans="10:14">
      <c r="J821" s="30"/>
      <c r="K821" s="132"/>
      <c r="L821" s="132"/>
      <c r="M821" s="98"/>
      <c r="N821" s="99"/>
    </row>
    <row r="822" spans="10:14">
      <c r="J822" s="30"/>
      <c r="K822" s="132"/>
      <c r="L822" s="132"/>
      <c r="M822" s="98"/>
      <c r="N822" s="99"/>
    </row>
    <row r="823" spans="10:14">
      <c r="J823" s="30"/>
      <c r="K823" s="132"/>
      <c r="L823" s="132"/>
      <c r="M823" s="98"/>
      <c r="N823" s="99"/>
    </row>
    <row r="824" spans="10:14">
      <c r="J824" s="30"/>
      <c r="K824" s="132"/>
      <c r="L824" s="132"/>
      <c r="M824" s="98"/>
      <c r="N824" s="99"/>
    </row>
    <row r="825" spans="10:14">
      <c r="J825" s="30"/>
      <c r="K825" s="132"/>
      <c r="L825" s="132"/>
      <c r="M825" s="98"/>
      <c r="N825" s="99"/>
    </row>
    <row r="826" spans="10:14">
      <c r="J826" s="30"/>
      <c r="K826" s="132"/>
      <c r="L826" s="132"/>
      <c r="M826" s="98"/>
      <c r="N826" s="99"/>
    </row>
    <row r="827" spans="10:14">
      <c r="J827" s="30"/>
      <c r="K827" s="132"/>
      <c r="L827" s="132"/>
      <c r="M827" s="98"/>
      <c r="N827" s="99"/>
    </row>
    <row r="828" spans="10:14">
      <c r="J828" s="30"/>
      <c r="K828" s="132"/>
      <c r="L828" s="132"/>
      <c r="M828" s="98"/>
      <c r="N828" s="99"/>
    </row>
    <row r="829" spans="10:14">
      <c r="J829" s="30"/>
      <c r="K829" s="132"/>
      <c r="L829" s="132"/>
      <c r="M829" s="98"/>
      <c r="N829" s="99"/>
    </row>
    <row r="830" spans="10:14">
      <c r="J830" s="30"/>
      <c r="K830" s="132"/>
      <c r="L830" s="132"/>
      <c r="M830" s="98"/>
      <c r="N830" s="99"/>
    </row>
    <row r="831" spans="10:14">
      <c r="J831" s="30"/>
      <c r="K831" s="132"/>
      <c r="L831" s="132"/>
      <c r="M831" s="98"/>
      <c r="N831" s="99"/>
    </row>
    <row r="832" spans="10:14">
      <c r="J832" s="30"/>
      <c r="K832" s="132"/>
      <c r="L832" s="132"/>
      <c r="M832" s="98"/>
      <c r="N832" s="99"/>
    </row>
    <row r="833" spans="10:14">
      <c r="J833" s="30"/>
      <c r="K833" s="132"/>
      <c r="L833" s="132"/>
      <c r="M833" s="98"/>
      <c r="N833" s="99"/>
    </row>
    <row r="834" spans="10:14">
      <c r="J834" s="30"/>
      <c r="K834" s="132"/>
      <c r="L834" s="132"/>
      <c r="M834" s="98"/>
      <c r="N834" s="99"/>
    </row>
  </sheetData>
  <sheetProtection password="DF2F" sheet="1" objects="1" scenarios="1" formatCells="0" formatColumns="0" formatRows="0" insertColumns="0" insertRows="0" insertHyperlinks="0" deleteColumns="0" deleteRows="0" sort="0" autoFilter="0" pivotTables="0"/>
  <mergeCells count="1299">
    <mergeCell ref="C427:I439"/>
    <mergeCell ref="L3:L57"/>
    <mergeCell ref="L58:L85"/>
    <mergeCell ref="L86:L103"/>
    <mergeCell ref="L104:L119"/>
    <mergeCell ref="L120:L130"/>
    <mergeCell ref="L131:L141"/>
    <mergeCell ref="L142:L149"/>
    <mergeCell ref="L150:L207"/>
    <mergeCell ref="L208:L229"/>
    <mergeCell ref="L230:L250"/>
    <mergeCell ref="L251:L281"/>
    <mergeCell ref="L282:L307"/>
    <mergeCell ref="L308:L345"/>
    <mergeCell ref="L346:L381"/>
    <mergeCell ref="L382:L422"/>
    <mergeCell ref="K423:K424"/>
    <mergeCell ref="B423:J424"/>
    <mergeCell ref="K421:K422"/>
    <mergeCell ref="K419:K420"/>
    <mergeCell ref="K417:K418"/>
    <mergeCell ref="K415:K416"/>
    <mergeCell ref="K413:K414"/>
    <mergeCell ref="K411:K412"/>
    <mergeCell ref="K409:K410"/>
    <mergeCell ref="K407:K408"/>
    <mergeCell ref="K404:K405"/>
    <mergeCell ref="K376:K377"/>
    <mergeCell ref="K368:K369"/>
    <mergeCell ref="K337:K338"/>
    <mergeCell ref="K335:K336"/>
    <mergeCell ref="K333:K334"/>
    <mergeCell ref="M361:M362"/>
    <mergeCell ref="M359:M360"/>
    <mergeCell ref="M357:M358"/>
    <mergeCell ref="M355:M356"/>
    <mergeCell ref="M404:M405"/>
    <mergeCell ref="M421:M422"/>
    <mergeCell ref="M419:M420"/>
    <mergeCell ref="M417:M418"/>
    <mergeCell ref="M415:M416"/>
    <mergeCell ref="M413:M414"/>
    <mergeCell ref="M411:M412"/>
    <mergeCell ref="M409:M410"/>
    <mergeCell ref="M407:M408"/>
    <mergeCell ref="K402:K403"/>
    <mergeCell ref="K400:K401"/>
    <mergeCell ref="K398:K399"/>
    <mergeCell ref="K396:K397"/>
    <mergeCell ref="K394:K395"/>
    <mergeCell ref="K392:K393"/>
    <mergeCell ref="K390:K391"/>
    <mergeCell ref="K387:K389"/>
    <mergeCell ref="K384:K386"/>
    <mergeCell ref="K382:K383"/>
    <mergeCell ref="M394:M395"/>
    <mergeCell ref="M400:M401"/>
    <mergeCell ref="M398:M399"/>
    <mergeCell ref="M396:M397"/>
    <mergeCell ref="M402:M403"/>
    <mergeCell ref="K331:K332"/>
    <mergeCell ref="K327:K328"/>
    <mergeCell ref="K341:K342"/>
    <mergeCell ref="K339:K340"/>
    <mergeCell ref="K365:K366"/>
    <mergeCell ref="K363:K364"/>
    <mergeCell ref="K361:K362"/>
    <mergeCell ref="K359:K360"/>
    <mergeCell ref="K357:K358"/>
    <mergeCell ref="K355:K356"/>
    <mergeCell ref="K353:K354"/>
    <mergeCell ref="K351:K352"/>
    <mergeCell ref="K349:K350"/>
    <mergeCell ref="K346:K348"/>
    <mergeCell ref="K280:K281"/>
    <mergeCell ref="K276:K278"/>
    <mergeCell ref="K274:K275"/>
    <mergeCell ref="K272:K273"/>
    <mergeCell ref="K270:K271"/>
    <mergeCell ref="K297:K298"/>
    <mergeCell ref="K295:K296"/>
    <mergeCell ref="K293:K294"/>
    <mergeCell ref="K291:K292"/>
    <mergeCell ref="K288:K290"/>
    <mergeCell ref="K286:K287"/>
    <mergeCell ref="K282:K285"/>
    <mergeCell ref="K306:K307"/>
    <mergeCell ref="K304:K305"/>
    <mergeCell ref="K321:K322"/>
    <mergeCell ref="K319:K320"/>
    <mergeCell ref="K317:K318"/>
    <mergeCell ref="K314:K316"/>
    <mergeCell ref="K311:K313"/>
    <mergeCell ref="K308:K310"/>
    <mergeCell ref="K213:K214"/>
    <mergeCell ref="K210:K212"/>
    <mergeCell ref="K208:K209"/>
    <mergeCell ref="K247:K248"/>
    <mergeCell ref="K244:K245"/>
    <mergeCell ref="K241:K242"/>
    <mergeCell ref="K238:K239"/>
    <mergeCell ref="K236:K237"/>
    <mergeCell ref="K234:K235"/>
    <mergeCell ref="K230:K233"/>
    <mergeCell ref="K268:K269"/>
    <mergeCell ref="K266:K267"/>
    <mergeCell ref="K264:K265"/>
    <mergeCell ref="K261:K262"/>
    <mergeCell ref="K259:K260"/>
    <mergeCell ref="K257:K258"/>
    <mergeCell ref="K255:K256"/>
    <mergeCell ref="K253:K254"/>
    <mergeCell ref="K251:K252"/>
    <mergeCell ref="K140:K141"/>
    <mergeCell ref="K138:K139"/>
    <mergeCell ref="K135:K137"/>
    <mergeCell ref="K133:K134"/>
    <mergeCell ref="K131:K132"/>
    <mergeCell ref="K148:K149"/>
    <mergeCell ref="K144:K145"/>
    <mergeCell ref="K142:K143"/>
    <mergeCell ref="K162:K164"/>
    <mergeCell ref="K158:K161"/>
    <mergeCell ref="K154:K157"/>
    <mergeCell ref="K150:K153"/>
    <mergeCell ref="K196:K197"/>
    <mergeCell ref="K194:K195"/>
    <mergeCell ref="K192:K193"/>
    <mergeCell ref="K188:K189"/>
    <mergeCell ref="K186:K187"/>
    <mergeCell ref="K184:K185"/>
    <mergeCell ref="K181:K182"/>
    <mergeCell ref="K179:K180"/>
    <mergeCell ref="K177:K178"/>
    <mergeCell ref="K175:K176"/>
    <mergeCell ref="K173:K174"/>
    <mergeCell ref="K171:K172"/>
    <mergeCell ref="K168:K170"/>
    <mergeCell ref="K165:K167"/>
    <mergeCell ref="K100:K102"/>
    <mergeCell ref="K97:K99"/>
    <mergeCell ref="K94:K96"/>
    <mergeCell ref="K92:K93"/>
    <mergeCell ref="K90:K91"/>
    <mergeCell ref="K87:K89"/>
    <mergeCell ref="K116:K117"/>
    <mergeCell ref="K114:K115"/>
    <mergeCell ref="K112:K113"/>
    <mergeCell ref="K110:K111"/>
    <mergeCell ref="K108:K109"/>
    <mergeCell ref="K106:K107"/>
    <mergeCell ref="K129:K130"/>
    <mergeCell ref="K126:K128"/>
    <mergeCell ref="K124:K125"/>
    <mergeCell ref="K122:K123"/>
    <mergeCell ref="K120:K121"/>
    <mergeCell ref="K56:K57"/>
    <mergeCell ref="K53:K55"/>
    <mergeCell ref="K50:K52"/>
    <mergeCell ref="K48:K49"/>
    <mergeCell ref="K45:K47"/>
    <mergeCell ref="K84:K85"/>
    <mergeCell ref="K82:K83"/>
    <mergeCell ref="K79:K80"/>
    <mergeCell ref="K76:K77"/>
    <mergeCell ref="K74:K75"/>
    <mergeCell ref="K72:K73"/>
    <mergeCell ref="K70:K71"/>
    <mergeCell ref="K68:K69"/>
    <mergeCell ref="K66:K67"/>
    <mergeCell ref="K64:K65"/>
    <mergeCell ref="K62:K63"/>
    <mergeCell ref="K60:K61"/>
    <mergeCell ref="K27:K28"/>
    <mergeCell ref="K24:K26"/>
    <mergeCell ref="K22:K23"/>
    <mergeCell ref="K20:K21"/>
    <mergeCell ref="K17:K19"/>
    <mergeCell ref="K15:K16"/>
    <mergeCell ref="K13:K14"/>
    <mergeCell ref="K11:K12"/>
    <mergeCell ref="K9:K10"/>
    <mergeCell ref="K7:K8"/>
    <mergeCell ref="K5:K6"/>
    <mergeCell ref="K3:K4"/>
    <mergeCell ref="K43:K44"/>
    <mergeCell ref="K41:K42"/>
    <mergeCell ref="K39:K40"/>
    <mergeCell ref="K37:K38"/>
    <mergeCell ref="K35:K36"/>
    <mergeCell ref="K33:K34"/>
    <mergeCell ref="K31:K32"/>
    <mergeCell ref="K29:K30"/>
    <mergeCell ref="M291:M292"/>
    <mergeCell ref="M297:M298"/>
    <mergeCell ref="M295:M296"/>
    <mergeCell ref="M293:M294"/>
    <mergeCell ref="M306:M307"/>
    <mergeCell ref="M304:M305"/>
    <mergeCell ref="M392:M393"/>
    <mergeCell ref="M390:M391"/>
    <mergeCell ref="M387:M389"/>
    <mergeCell ref="M384:M386"/>
    <mergeCell ref="M382:M383"/>
    <mergeCell ref="M339:M340"/>
    <mergeCell ref="M341:M342"/>
    <mergeCell ref="M321:M322"/>
    <mergeCell ref="M319:M320"/>
    <mergeCell ref="M317:M318"/>
    <mergeCell ref="M314:M316"/>
    <mergeCell ref="M311:M313"/>
    <mergeCell ref="M376:M377"/>
    <mergeCell ref="M308:M310"/>
    <mergeCell ref="M337:M338"/>
    <mergeCell ref="M335:M336"/>
    <mergeCell ref="M333:M334"/>
    <mergeCell ref="M331:M332"/>
    <mergeCell ref="M327:M328"/>
    <mergeCell ref="M351:M352"/>
    <mergeCell ref="M353:M354"/>
    <mergeCell ref="M349:M350"/>
    <mergeCell ref="M346:M348"/>
    <mergeCell ref="M368:M369"/>
    <mergeCell ref="M365:M366"/>
    <mergeCell ref="M363:M364"/>
    <mergeCell ref="M266:M267"/>
    <mergeCell ref="M264:M265"/>
    <mergeCell ref="M261:M262"/>
    <mergeCell ref="M274:M275"/>
    <mergeCell ref="M272:M273"/>
    <mergeCell ref="M270:M271"/>
    <mergeCell ref="M280:M281"/>
    <mergeCell ref="M276:M278"/>
    <mergeCell ref="M288:M290"/>
    <mergeCell ref="M286:M287"/>
    <mergeCell ref="M282:M285"/>
    <mergeCell ref="M238:M239"/>
    <mergeCell ref="M236:M237"/>
    <mergeCell ref="M234:M235"/>
    <mergeCell ref="M230:M233"/>
    <mergeCell ref="M247:M248"/>
    <mergeCell ref="M244:M245"/>
    <mergeCell ref="M241:M242"/>
    <mergeCell ref="M257:M258"/>
    <mergeCell ref="M255:M256"/>
    <mergeCell ref="M251:M252"/>
    <mergeCell ref="M253:M254"/>
    <mergeCell ref="M259:M260"/>
    <mergeCell ref="M268:M269"/>
    <mergeCell ref="M186:M187"/>
    <mergeCell ref="M184:M185"/>
    <mergeCell ref="M181:M182"/>
    <mergeCell ref="M179:M180"/>
    <mergeCell ref="M177:M178"/>
    <mergeCell ref="M175:M176"/>
    <mergeCell ref="M173:M174"/>
    <mergeCell ref="M196:M197"/>
    <mergeCell ref="M194:M195"/>
    <mergeCell ref="M192:M193"/>
    <mergeCell ref="M140:M141"/>
    <mergeCell ref="M138:M139"/>
    <mergeCell ref="M135:M137"/>
    <mergeCell ref="M133:M134"/>
    <mergeCell ref="M131:M132"/>
    <mergeCell ref="M148:M149"/>
    <mergeCell ref="M144:M145"/>
    <mergeCell ref="M142:M143"/>
    <mergeCell ref="M171:M172"/>
    <mergeCell ref="M168:M170"/>
    <mergeCell ref="M165:M167"/>
    <mergeCell ref="M162:M164"/>
    <mergeCell ref="M158:M161"/>
    <mergeCell ref="M154:M157"/>
    <mergeCell ref="M150:M153"/>
    <mergeCell ref="M3:M4"/>
    <mergeCell ref="M72:M73"/>
    <mergeCell ref="M70:M71"/>
    <mergeCell ref="M68:M69"/>
    <mergeCell ref="M66:M67"/>
    <mergeCell ref="M64:M65"/>
    <mergeCell ref="M62:M63"/>
    <mergeCell ref="M84:M85"/>
    <mergeCell ref="M82:M83"/>
    <mergeCell ref="M79:M80"/>
    <mergeCell ref="M76:M77"/>
    <mergeCell ref="M74:M75"/>
    <mergeCell ref="M94:M96"/>
    <mergeCell ref="M92:M93"/>
    <mergeCell ref="M90:M91"/>
    <mergeCell ref="M87:M89"/>
    <mergeCell ref="M100:M102"/>
    <mergeCell ref="M97:M99"/>
    <mergeCell ref="M106:M107"/>
    <mergeCell ref="M116:M117"/>
    <mergeCell ref="M114:M115"/>
    <mergeCell ref="M7:M8"/>
    <mergeCell ref="M5:M6"/>
    <mergeCell ref="M41:M42"/>
    <mergeCell ref="M39:M40"/>
    <mergeCell ref="M37:M38"/>
    <mergeCell ref="M35:M36"/>
    <mergeCell ref="M33:M34"/>
    <mergeCell ref="M31:M32"/>
    <mergeCell ref="M29:M30"/>
    <mergeCell ref="M27:M28"/>
    <mergeCell ref="M188:M189"/>
    <mergeCell ref="M24:M26"/>
    <mergeCell ref="M22:M23"/>
    <mergeCell ref="M20:M21"/>
    <mergeCell ref="M17:M19"/>
    <mergeCell ref="M15:M16"/>
    <mergeCell ref="M13:M14"/>
    <mergeCell ref="M11:M12"/>
    <mergeCell ref="M9:M10"/>
    <mergeCell ref="M56:M57"/>
    <mergeCell ref="M53:M55"/>
    <mergeCell ref="M50:M52"/>
    <mergeCell ref="M48:M49"/>
    <mergeCell ref="M45:M47"/>
    <mergeCell ref="M43:M44"/>
    <mergeCell ref="M60:M61"/>
    <mergeCell ref="M112:M113"/>
    <mergeCell ref="M110:M111"/>
    <mergeCell ref="M108:M109"/>
    <mergeCell ref="M129:M130"/>
    <mergeCell ref="M126:M128"/>
    <mergeCell ref="M124:M125"/>
    <mergeCell ref="M122:M123"/>
    <mergeCell ref="M120:M121"/>
    <mergeCell ref="M208:M209"/>
    <mergeCell ref="H421:H422"/>
    <mergeCell ref="H419:H420"/>
    <mergeCell ref="H417:H418"/>
    <mergeCell ref="H415:H416"/>
    <mergeCell ref="H413:H414"/>
    <mergeCell ref="H411:H412"/>
    <mergeCell ref="H409:H410"/>
    <mergeCell ref="I419:I420"/>
    <mergeCell ref="I421:I422"/>
    <mergeCell ref="I415:I416"/>
    <mergeCell ref="I413:I414"/>
    <mergeCell ref="I411:I412"/>
    <mergeCell ref="I409:I410"/>
    <mergeCell ref="I407:I408"/>
    <mergeCell ref="I417:I418"/>
    <mergeCell ref="I376:I377"/>
    <mergeCell ref="H376:H377"/>
    <mergeCell ref="H404:H405"/>
    <mergeCell ref="H407:H408"/>
    <mergeCell ref="I346:I348"/>
    <mergeCell ref="I368:I369"/>
    <mergeCell ref="I404:I405"/>
    <mergeCell ref="I402:I403"/>
    <mergeCell ref="I400:I401"/>
    <mergeCell ref="I398:I399"/>
    <mergeCell ref="I396:I397"/>
    <mergeCell ref="I394:I395"/>
    <mergeCell ref="I392:I393"/>
    <mergeCell ref="I390:I391"/>
    <mergeCell ref="I387:I389"/>
    <mergeCell ref="I384:I386"/>
    <mergeCell ref="I382:I383"/>
    <mergeCell ref="I365:I366"/>
    <mergeCell ref="I363:I364"/>
    <mergeCell ref="I361:I362"/>
    <mergeCell ref="I359:I360"/>
    <mergeCell ref="I357:I358"/>
    <mergeCell ref="I355:I356"/>
    <mergeCell ref="I353:I354"/>
    <mergeCell ref="I351:I352"/>
    <mergeCell ref="I349:I350"/>
    <mergeCell ref="I321:I322"/>
    <mergeCell ref="I319:I320"/>
    <mergeCell ref="I317:I318"/>
    <mergeCell ref="I314:I316"/>
    <mergeCell ref="I311:I313"/>
    <mergeCell ref="I308:I310"/>
    <mergeCell ref="J319:J320"/>
    <mergeCell ref="I341:I342"/>
    <mergeCell ref="I339:I340"/>
    <mergeCell ref="I337:I338"/>
    <mergeCell ref="I335:I336"/>
    <mergeCell ref="I333:I334"/>
    <mergeCell ref="I331:I332"/>
    <mergeCell ref="I327:I328"/>
    <mergeCell ref="J317:J318"/>
    <mergeCell ref="J314:J316"/>
    <mergeCell ref="J311:J313"/>
    <mergeCell ref="J308:J310"/>
    <mergeCell ref="J341:J342"/>
    <mergeCell ref="J339:J340"/>
    <mergeCell ref="J337:J338"/>
    <mergeCell ref="J335:J336"/>
    <mergeCell ref="J333:J334"/>
    <mergeCell ref="J331:J332"/>
    <mergeCell ref="I297:I298"/>
    <mergeCell ref="I295:I296"/>
    <mergeCell ref="I293:I294"/>
    <mergeCell ref="I291:I292"/>
    <mergeCell ref="I288:I290"/>
    <mergeCell ref="I286:I287"/>
    <mergeCell ref="I282:I285"/>
    <mergeCell ref="I306:I307"/>
    <mergeCell ref="I304:I305"/>
    <mergeCell ref="I208:I209"/>
    <mergeCell ref="I210:I212"/>
    <mergeCell ref="I213:I214"/>
    <mergeCell ref="I186:I187"/>
    <mergeCell ref="I184:I185"/>
    <mergeCell ref="I181:I182"/>
    <mergeCell ref="I179:I180"/>
    <mergeCell ref="I177:I178"/>
    <mergeCell ref="I247:I248"/>
    <mergeCell ref="I244:I245"/>
    <mergeCell ref="I241:I242"/>
    <mergeCell ref="I238:I239"/>
    <mergeCell ref="I236:I237"/>
    <mergeCell ref="I234:I235"/>
    <mergeCell ref="I230:I233"/>
    <mergeCell ref="I261:I262"/>
    <mergeCell ref="I259:I260"/>
    <mergeCell ref="I257:I258"/>
    <mergeCell ref="I255:I256"/>
    <mergeCell ref="I253:I254"/>
    <mergeCell ref="I251:I252"/>
    <mergeCell ref="I274:I275"/>
    <mergeCell ref="I272:I273"/>
    <mergeCell ref="I175:I176"/>
    <mergeCell ref="I173:I174"/>
    <mergeCell ref="I196:I197"/>
    <mergeCell ref="I194:I195"/>
    <mergeCell ref="I192:I193"/>
    <mergeCell ref="I188:I189"/>
    <mergeCell ref="I142:I143"/>
    <mergeCell ref="I144:I145"/>
    <mergeCell ref="I148:I149"/>
    <mergeCell ref="I150:I153"/>
    <mergeCell ref="I165:I167"/>
    <mergeCell ref="I162:I164"/>
    <mergeCell ref="I158:I161"/>
    <mergeCell ref="I154:I157"/>
    <mergeCell ref="I171:I172"/>
    <mergeCell ref="I168:I170"/>
    <mergeCell ref="I112:I113"/>
    <mergeCell ref="I114:I115"/>
    <mergeCell ref="I116:I117"/>
    <mergeCell ref="I120:I121"/>
    <mergeCell ref="I122:I123"/>
    <mergeCell ref="I129:I130"/>
    <mergeCell ref="I126:I128"/>
    <mergeCell ref="I124:I125"/>
    <mergeCell ref="I140:I141"/>
    <mergeCell ref="I138:I139"/>
    <mergeCell ref="I135:I137"/>
    <mergeCell ref="I133:I134"/>
    <mergeCell ref="I131:I132"/>
    <mergeCell ref="I119:J119"/>
    <mergeCell ref="J144:J145"/>
    <mergeCell ref="J142:J143"/>
    <mergeCell ref="I87:I89"/>
    <mergeCell ref="I100:I102"/>
    <mergeCell ref="I97:I99"/>
    <mergeCell ref="I94:I96"/>
    <mergeCell ref="I92:I93"/>
    <mergeCell ref="I90:I91"/>
    <mergeCell ref="I106:I107"/>
    <mergeCell ref="I108:I109"/>
    <mergeCell ref="I110:I111"/>
    <mergeCell ref="I66:I67"/>
    <mergeCell ref="I68:I69"/>
    <mergeCell ref="I70:I71"/>
    <mergeCell ref="I72:I73"/>
    <mergeCell ref="I74:I75"/>
    <mergeCell ref="I76:I77"/>
    <mergeCell ref="I79:I80"/>
    <mergeCell ref="I82:I83"/>
    <mergeCell ref="I84:I85"/>
    <mergeCell ref="I43:I44"/>
    <mergeCell ref="I45:I47"/>
    <mergeCell ref="I48:I49"/>
    <mergeCell ref="I50:I52"/>
    <mergeCell ref="I53:I55"/>
    <mergeCell ref="I56:I57"/>
    <mergeCell ref="I60:I61"/>
    <mergeCell ref="I62:I63"/>
    <mergeCell ref="I64:I65"/>
    <mergeCell ref="I24:I26"/>
    <mergeCell ref="I27:I28"/>
    <mergeCell ref="I29:I30"/>
    <mergeCell ref="I31:I32"/>
    <mergeCell ref="I33:I34"/>
    <mergeCell ref="I35:I36"/>
    <mergeCell ref="I37:I38"/>
    <mergeCell ref="I39:I40"/>
    <mergeCell ref="I41:I42"/>
    <mergeCell ref="I3:I4"/>
    <mergeCell ref="J3:J4"/>
    <mergeCell ref="I5:I6"/>
    <mergeCell ref="I7:I8"/>
    <mergeCell ref="I9:I10"/>
    <mergeCell ref="I11:I12"/>
    <mergeCell ref="I13:I14"/>
    <mergeCell ref="I15:I16"/>
    <mergeCell ref="I17:I19"/>
    <mergeCell ref="H368:H369"/>
    <mergeCell ref="H384:H386"/>
    <mergeCell ref="H382:H383"/>
    <mergeCell ref="H390:H391"/>
    <mergeCell ref="H387:H389"/>
    <mergeCell ref="H402:H403"/>
    <mergeCell ref="H400:H401"/>
    <mergeCell ref="H398:H399"/>
    <mergeCell ref="H396:H397"/>
    <mergeCell ref="H394:H395"/>
    <mergeCell ref="H392:H393"/>
    <mergeCell ref="H359:H360"/>
    <mergeCell ref="H357:H358"/>
    <mergeCell ref="H355:H356"/>
    <mergeCell ref="H353:H354"/>
    <mergeCell ref="H351:H352"/>
    <mergeCell ref="H349:H350"/>
    <mergeCell ref="H346:H348"/>
    <mergeCell ref="H365:H366"/>
    <mergeCell ref="H363:H364"/>
    <mergeCell ref="H361:H362"/>
    <mergeCell ref="H37:H38"/>
    <mergeCell ref="H35:H36"/>
    <mergeCell ref="C50:C52"/>
    <mergeCell ref="D50:D52"/>
    <mergeCell ref="G50:G52"/>
    <mergeCell ref="H50:H52"/>
    <mergeCell ref="G45:G47"/>
    <mergeCell ref="G43:G44"/>
    <mergeCell ref="G41:G42"/>
    <mergeCell ref="G56:G57"/>
    <mergeCell ref="G53:G55"/>
    <mergeCell ref="G48:G49"/>
    <mergeCell ref="G376:G377"/>
    <mergeCell ref="H7:H8"/>
    <mergeCell ref="G150:G153"/>
    <mergeCell ref="H150:H153"/>
    <mergeCell ref="G154:G157"/>
    <mergeCell ref="H154:H157"/>
    <mergeCell ref="G158:G161"/>
    <mergeCell ref="H158:H161"/>
    <mergeCell ref="G162:G164"/>
    <mergeCell ref="H162:H164"/>
    <mergeCell ref="G165:G167"/>
    <mergeCell ref="H165:H167"/>
    <mergeCell ref="G168:G170"/>
    <mergeCell ref="H168:H170"/>
    <mergeCell ref="G171:G172"/>
    <mergeCell ref="H171:H172"/>
    <mergeCell ref="H213:H214"/>
    <mergeCell ref="G142:G143"/>
    <mergeCell ref="E300:G300"/>
    <mergeCell ref="H321:H322"/>
    <mergeCell ref="H319:H320"/>
    <mergeCell ref="H317:H318"/>
    <mergeCell ref="H314:H316"/>
    <mergeCell ref="H311:H313"/>
    <mergeCell ref="H308:H310"/>
    <mergeCell ref="H327:H328"/>
    <mergeCell ref="H331:H332"/>
    <mergeCell ref="H333:H334"/>
    <mergeCell ref="H335:H336"/>
    <mergeCell ref="H341:H342"/>
    <mergeCell ref="H339:H340"/>
    <mergeCell ref="H337:H338"/>
    <mergeCell ref="H306:H307"/>
    <mergeCell ref="H304:H305"/>
    <mergeCell ref="E325:G325"/>
    <mergeCell ref="E326:G326"/>
    <mergeCell ref="H53:H55"/>
    <mergeCell ref="H56:H57"/>
    <mergeCell ref="H124:H125"/>
    <mergeCell ref="H122:H123"/>
    <mergeCell ref="H120:H121"/>
    <mergeCell ref="H126:H128"/>
    <mergeCell ref="H87:H89"/>
    <mergeCell ref="H116:H117"/>
    <mergeCell ref="H114:H115"/>
    <mergeCell ref="H112:H113"/>
    <mergeCell ref="H110:H111"/>
    <mergeCell ref="H108:H109"/>
    <mergeCell ref="H106:H107"/>
    <mergeCell ref="H100:H102"/>
    <mergeCell ref="H60:H61"/>
    <mergeCell ref="H62:H63"/>
    <mergeCell ref="H64:H65"/>
    <mergeCell ref="H66:H67"/>
    <mergeCell ref="H68:H69"/>
    <mergeCell ref="H297:H298"/>
    <mergeCell ref="H295:H296"/>
    <mergeCell ref="H293:H294"/>
    <mergeCell ref="H270:H271"/>
    <mergeCell ref="H247:H248"/>
    <mergeCell ref="H244:H245"/>
    <mergeCell ref="H261:H262"/>
    <mergeCell ref="H259:H260"/>
    <mergeCell ref="H257:H258"/>
    <mergeCell ref="H255:H256"/>
    <mergeCell ref="H253:H254"/>
    <mergeCell ref="H251:H252"/>
    <mergeCell ref="H268:H269"/>
    <mergeCell ref="H266:H267"/>
    <mergeCell ref="H264:H265"/>
    <mergeCell ref="H291:H292"/>
    <mergeCell ref="H288:H290"/>
    <mergeCell ref="H286:H287"/>
    <mergeCell ref="H282:H285"/>
    <mergeCell ref="H280:H281"/>
    <mergeCell ref="H274:H275"/>
    <mergeCell ref="H234:H235"/>
    <mergeCell ref="H230:H233"/>
    <mergeCell ref="H241:H242"/>
    <mergeCell ref="H129:H130"/>
    <mergeCell ref="H133:H134"/>
    <mergeCell ref="H131:H132"/>
    <mergeCell ref="H140:H141"/>
    <mergeCell ref="H138:H139"/>
    <mergeCell ref="H135:H137"/>
    <mergeCell ref="H177:H178"/>
    <mergeCell ref="H181:H182"/>
    <mergeCell ref="H173:H174"/>
    <mergeCell ref="H175:H176"/>
    <mergeCell ref="H196:H197"/>
    <mergeCell ref="H208:H209"/>
    <mergeCell ref="H210:H212"/>
    <mergeCell ref="H179:H180"/>
    <mergeCell ref="H192:H193"/>
    <mergeCell ref="H194:H195"/>
    <mergeCell ref="H184:H185"/>
    <mergeCell ref="H186:H187"/>
    <mergeCell ref="H188:H189"/>
    <mergeCell ref="H142:H143"/>
    <mergeCell ref="H144:H145"/>
    <mergeCell ref="H148:H149"/>
    <mergeCell ref="G253:G254"/>
    <mergeCell ref="H70:H71"/>
    <mergeCell ref="H76:H77"/>
    <mergeCell ref="H74:H75"/>
    <mergeCell ref="H72:H73"/>
    <mergeCell ref="H84:H85"/>
    <mergeCell ref="H82:H83"/>
    <mergeCell ref="H79:H80"/>
    <mergeCell ref="H238:H239"/>
    <mergeCell ref="H236:H237"/>
    <mergeCell ref="H94:H96"/>
    <mergeCell ref="H92:H93"/>
    <mergeCell ref="H90:H91"/>
    <mergeCell ref="H97:H99"/>
    <mergeCell ref="G251:G252"/>
    <mergeCell ref="G84:G85"/>
    <mergeCell ref="G82:G83"/>
    <mergeCell ref="G194:G195"/>
    <mergeCell ref="G196:G197"/>
    <mergeCell ref="G208:G209"/>
    <mergeCell ref="G247:G248"/>
    <mergeCell ref="G244:G245"/>
    <mergeCell ref="G241:G242"/>
    <mergeCell ref="G238:G239"/>
    <mergeCell ref="G236:G237"/>
    <mergeCell ref="G234:G235"/>
    <mergeCell ref="G230:G233"/>
    <mergeCell ref="G110:G111"/>
    <mergeCell ref="G108:G109"/>
    <mergeCell ref="G106:G107"/>
    <mergeCell ref="G192:G193"/>
    <mergeCell ref="G179:G180"/>
    <mergeCell ref="G173:G174"/>
    <mergeCell ref="G175:G176"/>
    <mergeCell ref="G177:G178"/>
    <mergeCell ref="G186:G187"/>
    <mergeCell ref="G188:G189"/>
    <mergeCell ref="G213:G214"/>
    <mergeCell ref="G210:G212"/>
    <mergeCell ref="G181:G182"/>
    <mergeCell ref="G184:G185"/>
    <mergeCell ref="G144:G145"/>
    <mergeCell ref="G148:G149"/>
    <mergeCell ref="G79:G80"/>
    <mergeCell ref="G129:G130"/>
    <mergeCell ref="G126:G128"/>
    <mergeCell ref="G124:G125"/>
    <mergeCell ref="G122:G123"/>
    <mergeCell ref="G120:G121"/>
    <mergeCell ref="G140:G141"/>
    <mergeCell ref="G138:G139"/>
    <mergeCell ref="G135:G137"/>
    <mergeCell ref="G133:G134"/>
    <mergeCell ref="G131:G132"/>
    <mergeCell ref="G97:G99"/>
    <mergeCell ref="G94:G96"/>
    <mergeCell ref="G92:G93"/>
    <mergeCell ref="G90:G91"/>
    <mergeCell ref="G87:G89"/>
    <mergeCell ref="G100:G102"/>
    <mergeCell ref="G116:G117"/>
    <mergeCell ref="G114:G115"/>
    <mergeCell ref="G112:G113"/>
    <mergeCell ref="G402:G403"/>
    <mergeCell ref="G321:G322"/>
    <mergeCell ref="G319:G320"/>
    <mergeCell ref="G317:G318"/>
    <mergeCell ref="G314:G316"/>
    <mergeCell ref="G311:G313"/>
    <mergeCell ref="G308:G310"/>
    <mergeCell ref="G341:G342"/>
    <mergeCell ref="G339:G340"/>
    <mergeCell ref="G337:G338"/>
    <mergeCell ref="G335:G336"/>
    <mergeCell ref="G333:G334"/>
    <mergeCell ref="G331:G332"/>
    <mergeCell ref="G327:G328"/>
    <mergeCell ref="G355:G356"/>
    <mergeCell ref="G353:G354"/>
    <mergeCell ref="G351:G352"/>
    <mergeCell ref="G349:G350"/>
    <mergeCell ref="G346:G348"/>
    <mergeCell ref="G368:G369"/>
    <mergeCell ref="G365:G366"/>
    <mergeCell ref="G363:G364"/>
    <mergeCell ref="G361:G362"/>
    <mergeCell ref="G359:G360"/>
    <mergeCell ref="G357:G358"/>
    <mergeCell ref="E345:G345"/>
    <mergeCell ref="E343:G343"/>
    <mergeCell ref="G421:G422"/>
    <mergeCell ref="G419:G420"/>
    <mergeCell ref="G417:G418"/>
    <mergeCell ref="G415:G416"/>
    <mergeCell ref="G413:G414"/>
    <mergeCell ref="G411:G412"/>
    <mergeCell ref="G409:G410"/>
    <mergeCell ref="G407:G408"/>
    <mergeCell ref="G404:G405"/>
    <mergeCell ref="E379:G379"/>
    <mergeCell ref="E372:G372"/>
    <mergeCell ref="B142:B149"/>
    <mergeCell ref="B58:B85"/>
    <mergeCell ref="D84:D85"/>
    <mergeCell ref="C84:C85"/>
    <mergeCell ref="G400:G401"/>
    <mergeCell ref="G398:G399"/>
    <mergeCell ref="G396:G397"/>
    <mergeCell ref="G394:G395"/>
    <mergeCell ref="G392:G393"/>
    <mergeCell ref="G390:G391"/>
    <mergeCell ref="G387:G389"/>
    <mergeCell ref="G384:G386"/>
    <mergeCell ref="G382:G383"/>
    <mergeCell ref="G295:G296"/>
    <mergeCell ref="G293:G294"/>
    <mergeCell ref="G291:G292"/>
    <mergeCell ref="G288:G290"/>
    <mergeCell ref="G286:G287"/>
    <mergeCell ref="G282:G285"/>
    <mergeCell ref="G306:G307"/>
    <mergeCell ref="G304:G305"/>
    <mergeCell ref="G297:G298"/>
    <mergeCell ref="G76:G77"/>
    <mergeCell ref="G74:G75"/>
    <mergeCell ref="G72:G73"/>
    <mergeCell ref="G70:G71"/>
    <mergeCell ref="G68:G69"/>
    <mergeCell ref="G66:G67"/>
    <mergeCell ref="G64:G65"/>
    <mergeCell ref="G62:G63"/>
    <mergeCell ref="G60:G61"/>
    <mergeCell ref="G261:G262"/>
    <mergeCell ref="G259:G260"/>
    <mergeCell ref="G257:G258"/>
    <mergeCell ref="G255:G256"/>
    <mergeCell ref="B86:B103"/>
    <mergeCell ref="C140:C141"/>
    <mergeCell ref="D140:D141"/>
    <mergeCell ref="B131:B141"/>
    <mergeCell ref="B282:B307"/>
    <mergeCell ref="D282:D285"/>
    <mergeCell ref="C282:C285"/>
    <mergeCell ref="D295:D296"/>
    <mergeCell ref="C295:C296"/>
    <mergeCell ref="D293:D294"/>
    <mergeCell ref="C293:C294"/>
    <mergeCell ref="D291:D292"/>
    <mergeCell ref="C291:C292"/>
    <mergeCell ref="D288:D290"/>
    <mergeCell ref="C288:C290"/>
    <mergeCell ref="D286:D287"/>
    <mergeCell ref="C286:C287"/>
    <mergeCell ref="C253:C254"/>
    <mergeCell ref="D114:D115"/>
    <mergeCell ref="D129:D130"/>
    <mergeCell ref="C129:C130"/>
    <mergeCell ref="D138:D139"/>
    <mergeCell ref="C138:C139"/>
    <mergeCell ref="D421:D422"/>
    <mergeCell ref="C421:C422"/>
    <mergeCell ref="D419:D420"/>
    <mergeCell ref="C419:C420"/>
    <mergeCell ref="D402:D403"/>
    <mergeCell ref="C402:C403"/>
    <mergeCell ref="D400:D401"/>
    <mergeCell ref="C400:C401"/>
    <mergeCell ref="D398:D399"/>
    <mergeCell ref="C398:C399"/>
    <mergeCell ref="D404:D405"/>
    <mergeCell ref="C404:C405"/>
    <mergeCell ref="D417:D418"/>
    <mergeCell ref="C417:C418"/>
    <mergeCell ref="D415:D416"/>
    <mergeCell ref="C415:C416"/>
    <mergeCell ref="D413:D414"/>
    <mergeCell ref="C413:C414"/>
    <mergeCell ref="D411:D412"/>
    <mergeCell ref="C411:C412"/>
    <mergeCell ref="D409:D410"/>
    <mergeCell ref="C409:C410"/>
    <mergeCell ref="D407:D408"/>
    <mergeCell ref="C407:C408"/>
    <mergeCell ref="D368:D369"/>
    <mergeCell ref="C368:C369"/>
    <mergeCell ref="D376:D377"/>
    <mergeCell ref="C376:C377"/>
    <mergeCell ref="D396:D397"/>
    <mergeCell ref="C396:C397"/>
    <mergeCell ref="D394:D395"/>
    <mergeCell ref="C394:C395"/>
    <mergeCell ref="D392:D393"/>
    <mergeCell ref="C392:C393"/>
    <mergeCell ref="D390:D391"/>
    <mergeCell ref="C390:C391"/>
    <mergeCell ref="D387:D389"/>
    <mergeCell ref="C387:C389"/>
    <mergeCell ref="D384:D386"/>
    <mergeCell ref="C384:C386"/>
    <mergeCell ref="D382:D383"/>
    <mergeCell ref="C382:C383"/>
    <mergeCell ref="D349:D350"/>
    <mergeCell ref="C349:C350"/>
    <mergeCell ref="D346:D348"/>
    <mergeCell ref="C346:C348"/>
    <mergeCell ref="D363:D364"/>
    <mergeCell ref="C363:C364"/>
    <mergeCell ref="D361:D362"/>
    <mergeCell ref="C361:C362"/>
    <mergeCell ref="D365:D366"/>
    <mergeCell ref="C365:C366"/>
    <mergeCell ref="D359:D360"/>
    <mergeCell ref="C359:C360"/>
    <mergeCell ref="D357:D358"/>
    <mergeCell ref="C357:C358"/>
    <mergeCell ref="D355:D356"/>
    <mergeCell ref="C355:C356"/>
    <mergeCell ref="D353:D354"/>
    <mergeCell ref="C353:C354"/>
    <mergeCell ref="D351:D352"/>
    <mergeCell ref="C351:C352"/>
    <mergeCell ref="D333:D334"/>
    <mergeCell ref="C333:C334"/>
    <mergeCell ref="D331:D332"/>
    <mergeCell ref="C331:C332"/>
    <mergeCell ref="D327:D328"/>
    <mergeCell ref="C327:C328"/>
    <mergeCell ref="D341:D342"/>
    <mergeCell ref="C341:C342"/>
    <mergeCell ref="D339:D340"/>
    <mergeCell ref="C339:C340"/>
    <mergeCell ref="D337:D338"/>
    <mergeCell ref="C337:C338"/>
    <mergeCell ref="D335:D336"/>
    <mergeCell ref="C335:C336"/>
    <mergeCell ref="D297:D298"/>
    <mergeCell ref="C297:C298"/>
    <mergeCell ref="D306:D307"/>
    <mergeCell ref="C306:C307"/>
    <mergeCell ref="D304:D305"/>
    <mergeCell ref="C304:C305"/>
    <mergeCell ref="D321:D322"/>
    <mergeCell ref="C321:C322"/>
    <mergeCell ref="D319:D320"/>
    <mergeCell ref="C319:C320"/>
    <mergeCell ref="D317:D318"/>
    <mergeCell ref="C317:C318"/>
    <mergeCell ref="D314:D316"/>
    <mergeCell ref="C314:C316"/>
    <mergeCell ref="D311:D313"/>
    <mergeCell ref="C311:C313"/>
    <mergeCell ref="D308:D310"/>
    <mergeCell ref="C308:C310"/>
    <mergeCell ref="B251:B281"/>
    <mergeCell ref="C257:C258"/>
    <mergeCell ref="D255:D256"/>
    <mergeCell ref="D261:D262"/>
    <mergeCell ref="C261:C262"/>
    <mergeCell ref="D274:D275"/>
    <mergeCell ref="C274:C275"/>
    <mergeCell ref="D272:D273"/>
    <mergeCell ref="C272:C273"/>
    <mergeCell ref="D270:D271"/>
    <mergeCell ref="B230:B250"/>
    <mergeCell ref="D236:D237"/>
    <mergeCell ref="C236:C237"/>
    <mergeCell ref="D234:D235"/>
    <mergeCell ref="C234:C235"/>
    <mergeCell ref="D230:D233"/>
    <mergeCell ref="C230:C233"/>
    <mergeCell ref="C270:C271"/>
    <mergeCell ref="D268:D269"/>
    <mergeCell ref="C268:C269"/>
    <mergeCell ref="D266:D267"/>
    <mergeCell ref="C266:C267"/>
    <mergeCell ref="D241:D242"/>
    <mergeCell ref="C241:C242"/>
    <mergeCell ref="D247:D248"/>
    <mergeCell ref="C247:C248"/>
    <mergeCell ref="D244:D245"/>
    <mergeCell ref="C244:C245"/>
    <mergeCell ref="D259:D260"/>
    <mergeCell ref="C259:C260"/>
    <mergeCell ref="D257:D258"/>
    <mergeCell ref="C255:C256"/>
    <mergeCell ref="D253:D254"/>
    <mergeCell ref="D194:D195"/>
    <mergeCell ref="C194:C195"/>
    <mergeCell ref="D192:D193"/>
    <mergeCell ref="C192:C193"/>
    <mergeCell ref="D196:D197"/>
    <mergeCell ref="C196:C197"/>
    <mergeCell ref="D213:D214"/>
    <mergeCell ref="C213:C214"/>
    <mergeCell ref="D210:D212"/>
    <mergeCell ref="C210:C212"/>
    <mergeCell ref="D208:D209"/>
    <mergeCell ref="C208:C209"/>
    <mergeCell ref="D251:D252"/>
    <mergeCell ref="C251:C252"/>
    <mergeCell ref="D238:D239"/>
    <mergeCell ref="C238:C239"/>
    <mergeCell ref="C186:C187"/>
    <mergeCell ref="D184:D185"/>
    <mergeCell ref="C184:C185"/>
    <mergeCell ref="D150:D153"/>
    <mergeCell ref="C150:C153"/>
    <mergeCell ref="D116:D117"/>
    <mergeCell ref="C116:C117"/>
    <mergeCell ref="D126:D128"/>
    <mergeCell ref="C126:C128"/>
    <mergeCell ref="D124:D125"/>
    <mergeCell ref="C124:C125"/>
    <mergeCell ref="D122:D123"/>
    <mergeCell ref="C122:C123"/>
    <mergeCell ref="D120:D121"/>
    <mergeCell ref="C120:C121"/>
    <mergeCell ref="D144:D145"/>
    <mergeCell ref="C144:C145"/>
    <mergeCell ref="D142:D143"/>
    <mergeCell ref="C142:C143"/>
    <mergeCell ref="D135:D137"/>
    <mergeCell ref="C135:C137"/>
    <mergeCell ref="D133:D134"/>
    <mergeCell ref="C133:C134"/>
    <mergeCell ref="D131:D132"/>
    <mergeCell ref="C131:C132"/>
    <mergeCell ref="D92:D93"/>
    <mergeCell ref="C92:C93"/>
    <mergeCell ref="D90:D91"/>
    <mergeCell ref="C90:C91"/>
    <mergeCell ref="D100:D102"/>
    <mergeCell ref="C100:C102"/>
    <mergeCell ref="D94:D96"/>
    <mergeCell ref="C94:C96"/>
    <mergeCell ref="D97:D99"/>
    <mergeCell ref="C97:C99"/>
    <mergeCell ref="D112:D113"/>
    <mergeCell ref="C112:C113"/>
    <mergeCell ref="D82:D83"/>
    <mergeCell ref="C82:C83"/>
    <mergeCell ref="D79:D80"/>
    <mergeCell ref="C79:C80"/>
    <mergeCell ref="D87:D89"/>
    <mergeCell ref="C87:C89"/>
    <mergeCell ref="D110:D111"/>
    <mergeCell ref="C110:C111"/>
    <mergeCell ref="D108:D109"/>
    <mergeCell ref="C108:C109"/>
    <mergeCell ref="D106:D107"/>
    <mergeCell ref="C106:C107"/>
    <mergeCell ref="C3:C4"/>
    <mergeCell ref="D3:D4"/>
    <mergeCell ref="E1:G1"/>
    <mergeCell ref="G3:G4"/>
    <mergeCell ref="H3:H4"/>
    <mergeCell ref="C5:C6"/>
    <mergeCell ref="D5:D6"/>
    <mergeCell ref="B1:C2"/>
    <mergeCell ref="B3:B57"/>
    <mergeCell ref="C35:C36"/>
    <mergeCell ref="D33:D34"/>
    <mergeCell ref="D35:D36"/>
    <mergeCell ref="D31:D32"/>
    <mergeCell ref="C31:C32"/>
    <mergeCell ref="D43:D44"/>
    <mergeCell ref="C43:C44"/>
    <mergeCell ref="D41:D42"/>
    <mergeCell ref="C41:C42"/>
    <mergeCell ref="D39:D40"/>
    <mergeCell ref="C39:C40"/>
    <mergeCell ref="H27:H28"/>
    <mergeCell ref="H24:H26"/>
    <mergeCell ref="H22:H23"/>
    <mergeCell ref="H43:H44"/>
    <mergeCell ref="H41:H42"/>
    <mergeCell ref="H39:H40"/>
    <mergeCell ref="H20:H21"/>
    <mergeCell ref="H33:H34"/>
    <mergeCell ref="H31:H32"/>
    <mergeCell ref="H29:H30"/>
    <mergeCell ref="H45:H47"/>
    <mergeCell ref="H48:H49"/>
    <mergeCell ref="B150:B207"/>
    <mergeCell ref="B208:B229"/>
    <mergeCell ref="B308:B345"/>
    <mergeCell ref="B346:B381"/>
    <mergeCell ref="B382:B422"/>
    <mergeCell ref="D148:D149"/>
    <mergeCell ref="C148:C149"/>
    <mergeCell ref="D181:D182"/>
    <mergeCell ref="C181:C182"/>
    <mergeCell ref="D179:D180"/>
    <mergeCell ref="C179:C180"/>
    <mergeCell ref="D177:D178"/>
    <mergeCell ref="C177:C178"/>
    <mergeCell ref="D175:D176"/>
    <mergeCell ref="C175:C176"/>
    <mergeCell ref="D173:D174"/>
    <mergeCell ref="D162:D164"/>
    <mergeCell ref="C162:C164"/>
    <mergeCell ref="D158:D161"/>
    <mergeCell ref="C158:C161"/>
    <mergeCell ref="D154:D157"/>
    <mergeCell ref="C154:C157"/>
    <mergeCell ref="C173:C174"/>
    <mergeCell ref="D171:D172"/>
    <mergeCell ref="C171:C172"/>
    <mergeCell ref="D168:D170"/>
    <mergeCell ref="C168:C170"/>
    <mergeCell ref="D165:D167"/>
    <mergeCell ref="C165:C167"/>
    <mergeCell ref="D188:D189"/>
    <mergeCell ref="C188:C189"/>
    <mergeCell ref="D186:D187"/>
    <mergeCell ref="B120:B130"/>
    <mergeCell ref="B104:B119"/>
    <mergeCell ref="C60:C61"/>
    <mergeCell ref="D60:D61"/>
    <mergeCell ref="D66:D67"/>
    <mergeCell ref="C66:C67"/>
    <mergeCell ref="D62:D63"/>
    <mergeCell ref="C62:C63"/>
    <mergeCell ref="C33:C34"/>
    <mergeCell ref="C48:C49"/>
    <mergeCell ref="D45:D47"/>
    <mergeCell ref="C45:C47"/>
    <mergeCell ref="D56:D57"/>
    <mergeCell ref="C56:C57"/>
    <mergeCell ref="D53:D55"/>
    <mergeCell ref="C53:C55"/>
    <mergeCell ref="D37:D38"/>
    <mergeCell ref="C37:C38"/>
    <mergeCell ref="D48:D49"/>
    <mergeCell ref="D64:D65"/>
    <mergeCell ref="C64:C65"/>
    <mergeCell ref="D72:D73"/>
    <mergeCell ref="C72:C73"/>
    <mergeCell ref="D70:D71"/>
    <mergeCell ref="C70:C71"/>
    <mergeCell ref="D68:D69"/>
    <mergeCell ref="C68:C69"/>
    <mergeCell ref="D76:D77"/>
    <mergeCell ref="C76:C77"/>
    <mergeCell ref="D74:D75"/>
    <mergeCell ref="C74:C75"/>
    <mergeCell ref="C114:C115"/>
    <mergeCell ref="C7:C8"/>
    <mergeCell ref="D7:D8"/>
    <mergeCell ref="C9:C10"/>
    <mergeCell ref="D9:D10"/>
    <mergeCell ref="C11:C12"/>
    <mergeCell ref="D11:D12"/>
    <mergeCell ref="C13:C14"/>
    <mergeCell ref="D13:D14"/>
    <mergeCell ref="D20:D21"/>
    <mergeCell ref="C20:C21"/>
    <mergeCell ref="D17:D19"/>
    <mergeCell ref="C17:C19"/>
    <mergeCell ref="D15:D16"/>
    <mergeCell ref="G31:G32"/>
    <mergeCell ref="G29:G30"/>
    <mergeCell ref="G27:G28"/>
    <mergeCell ref="G24:G26"/>
    <mergeCell ref="D24:D26"/>
    <mergeCell ref="C24:C26"/>
    <mergeCell ref="D22:D23"/>
    <mergeCell ref="C22:C23"/>
    <mergeCell ref="C15:C16"/>
    <mergeCell ref="D29:D30"/>
    <mergeCell ref="C29:C30"/>
    <mergeCell ref="D27:D28"/>
    <mergeCell ref="C27:C28"/>
    <mergeCell ref="G39:G40"/>
    <mergeCell ref="G37:G38"/>
    <mergeCell ref="G35:G36"/>
    <mergeCell ref="G33:G34"/>
    <mergeCell ref="G5:G6"/>
    <mergeCell ref="H5:H6"/>
    <mergeCell ref="J9:J10"/>
    <mergeCell ref="J11:J12"/>
    <mergeCell ref="G7:G8"/>
    <mergeCell ref="G22:G23"/>
    <mergeCell ref="G20:G21"/>
    <mergeCell ref="G17:G19"/>
    <mergeCell ref="G15:G16"/>
    <mergeCell ref="G13:G14"/>
    <mergeCell ref="G11:G12"/>
    <mergeCell ref="G9:G10"/>
    <mergeCell ref="I20:I21"/>
    <mergeCell ref="I22:I23"/>
    <mergeCell ref="H13:H14"/>
    <mergeCell ref="H11:H12"/>
    <mergeCell ref="H9:H10"/>
    <mergeCell ref="J17:J19"/>
    <mergeCell ref="J15:J16"/>
    <mergeCell ref="J13:J14"/>
    <mergeCell ref="J7:J8"/>
    <mergeCell ref="J5:J6"/>
    <mergeCell ref="H15:H16"/>
    <mergeCell ref="H17:H19"/>
    <mergeCell ref="J33:J34"/>
    <mergeCell ref="J31:J32"/>
    <mergeCell ref="J29:J30"/>
    <mergeCell ref="J27:J28"/>
    <mergeCell ref="I270:I271"/>
    <mergeCell ref="I268:I269"/>
    <mergeCell ref="I266:I267"/>
    <mergeCell ref="I264:I265"/>
    <mergeCell ref="I280:I281"/>
    <mergeCell ref="C276:C278"/>
    <mergeCell ref="D276:D278"/>
    <mergeCell ref="G276:G278"/>
    <mergeCell ref="H276:H278"/>
    <mergeCell ref="I276:I278"/>
    <mergeCell ref="H272:H273"/>
    <mergeCell ref="G280:G281"/>
    <mergeCell ref="G274:G275"/>
    <mergeCell ref="G272:G273"/>
    <mergeCell ref="G270:G271"/>
    <mergeCell ref="G268:G269"/>
    <mergeCell ref="G266:G267"/>
    <mergeCell ref="G264:G265"/>
    <mergeCell ref="D280:D281"/>
    <mergeCell ref="C280:C281"/>
    <mergeCell ref="D264:D265"/>
    <mergeCell ref="C264:C265"/>
    <mergeCell ref="J24:J26"/>
    <mergeCell ref="J22:J23"/>
    <mergeCell ref="J20:J21"/>
    <mergeCell ref="J45:J47"/>
    <mergeCell ref="J43:J44"/>
    <mergeCell ref="J41:J42"/>
    <mergeCell ref="J37:J38"/>
    <mergeCell ref="J35:J36"/>
    <mergeCell ref="J56:J57"/>
    <mergeCell ref="J53:J55"/>
    <mergeCell ref="J50:J52"/>
    <mergeCell ref="J48:J49"/>
    <mergeCell ref="J68:J69"/>
    <mergeCell ref="J66:J67"/>
    <mergeCell ref="J64:J65"/>
    <mergeCell ref="J62:J63"/>
    <mergeCell ref="J60:J61"/>
    <mergeCell ref="J39:J40"/>
    <mergeCell ref="J84:J85"/>
    <mergeCell ref="J82:J83"/>
    <mergeCell ref="J79:J80"/>
    <mergeCell ref="J76:J77"/>
    <mergeCell ref="J74:J75"/>
    <mergeCell ref="J72:J73"/>
    <mergeCell ref="J70:J71"/>
    <mergeCell ref="J100:J102"/>
    <mergeCell ref="J97:J99"/>
    <mergeCell ref="J94:J96"/>
    <mergeCell ref="J92:J93"/>
    <mergeCell ref="J90:J91"/>
    <mergeCell ref="J87:J89"/>
    <mergeCell ref="J129:J130"/>
    <mergeCell ref="J126:J128"/>
    <mergeCell ref="J124:J125"/>
    <mergeCell ref="J122:J123"/>
    <mergeCell ref="J120:J121"/>
    <mergeCell ref="J116:J117"/>
    <mergeCell ref="J114:J115"/>
    <mergeCell ref="J112:J113"/>
    <mergeCell ref="J110:J111"/>
    <mergeCell ref="J108:J109"/>
    <mergeCell ref="J106:J107"/>
    <mergeCell ref="J140:J141"/>
    <mergeCell ref="J138:J139"/>
    <mergeCell ref="J135:J137"/>
    <mergeCell ref="J133:J134"/>
    <mergeCell ref="J131:J132"/>
    <mergeCell ref="J148:J149"/>
    <mergeCell ref="J171:J172"/>
    <mergeCell ref="J168:J170"/>
    <mergeCell ref="J165:J167"/>
    <mergeCell ref="J162:J164"/>
    <mergeCell ref="J158:J161"/>
    <mergeCell ref="J154:J157"/>
    <mergeCell ref="J150:J153"/>
    <mergeCell ref="J184:J185"/>
    <mergeCell ref="J181:J182"/>
    <mergeCell ref="J179:J180"/>
    <mergeCell ref="J177:J178"/>
    <mergeCell ref="J175:J176"/>
    <mergeCell ref="J173:J174"/>
    <mergeCell ref="J196:J197"/>
    <mergeCell ref="J194:J195"/>
    <mergeCell ref="J192:J193"/>
    <mergeCell ref="J188:J189"/>
    <mergeCell ref="J186:J187"/>
    <mergeCell ref="J213:J214"/>
    <mergeCell ref="J210:J212"/>
    <mergeCell ref="J208:J209"/>
    <mergeCell ref="J238:J239"/>
    <mergeCell ref="J236:J237"/>
    <mergeCell ref="J234:J235"/>
    <mergeCell ref="J230:J233"/>
    <mergeCell ref="J247:J248"/>
    <mergeCell ref="J244:J245"/>
    <mergeCell ref="J241:J242"/>
    <mergeCell ref="J268:J269"/>
    <mergeCell ref="J266:J267"/>
    <mergeCell ref="J264:J265"/>
    <mergeCell ref="J261:J262"/>
    <mergeCell ref="J259:J260"/>
    <mergeCell ref="J257:J258"/>
    <mergeCell ref="J255:J256"/>
    <mergeCell ref="J253:J254"/>
    <mergeCell ref="J251:J252"/>
    <mergeCell ref="J355:J356"/>
    <mergeCell ref="J353:J354"/>
    <mergeCell ref="J351:J352"/>
    <mergeCell ref="J349:J350"/>
    <mergeCell ref="J346:J348"/>
    <mergeCell ref="J368:J369"/>
    <mergeCell ref="J365:J366"/>
    <mergeCell ref="J363:J364"/>
    <mergeCell ref="M213:M214"/>
    <mergeCell ref="M210:M212"/>
    <mergeCell ref="J411:J412"/>
    <mergeCell ref="J409:J410"/>
    <mergeCell ref="J407:J408"/>
    <mergeCell ref="J404:J405"/>
    <mergeCell ref="J402:J403"/>
    <mergeCell ref="J400:J401"/>
    <mergeCell ref="J280:J281"/>
    <mergeCell ref="J276:J278"/>
    <mergeCell ref="J274:J275"/>
    <mergeCell ref="J272:J273"/>
    <mergeCell ref="J270:J271"/>
    <mergeCell ref="J297:J298"/>
    <mergeCell ref="J295:J296"/>
    <mergeCell ref="J293:J294"/>
    <mergeCell ref="J291:J292"/>
    <mergeCell ref="J288:J290"/>
    <mergeCell ref="J286:J287"/>
    <mergeCell ref="J282:J285"/>
    <mergeCell ref="J306:J307"/>
    <mergeCell ref="J304:J305"/>
    <mergeCell ref="J321:J322"/>
    <mergeCell ref="J327:J328"/>
    <mergeCell ref="J421:J422"/>
    <mergeCell ref="J419:J420"/>
    <mergeCell ref="J417:J418"/>
    <mergeCell ref="J415:J416"/>
    <mergeCell ref="J413:J414"/>
    <mergeCell ref="J376:J377"/>
    <mergeCell ref="J398:J399"/>
    <mergeCell ref="J396:J397"/>
    <mergeCell ref="J394:J395"/>
    <mergeCell ref="J392:J393"/>
    <mergeCell ref="J390:J391"/>
    <mergeCell ref="J387:J389"/>
    <mergeCell ref="J384:J386"/>
    <mergeCell ref="J382:J383"/>
    <mergeCell ref="J361:J362"/>
    <mergeCell ref="J359:J360"/>
    <mergeCell ref="J357:J35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2010-02-05T01:29:42Z</dcterms:created>
  <dcterms:modified xsi:type="dcterms:W3CDTF">2010-04-30T07:23:47Z</dcterms:modified>
</cp:coreProperties>
</file>