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0" windowWidth="18315" windowHeight="115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75" i="1" l="1"/>
  <c r="P76" i="1"/>
  <c r="P77" i="1"/>
  <c r="P78" i="1"/>
  <c r="O75" i="1"/>
  <c r="O76" i="1"/>
  <c r="O77" i="1"/>
  <c r="O78" i="1"/>
  <c r="P74" i="1"/>
  <c r="O74" i="1"/>
  <c r="N75" i="1"/>
  <c r="N76" i="1"/>
  <c r="N77" i="1"/>
  <c r="N78" i="1"/>
  <c r="N74" i="1"/>
  <c r="C78" i="1"/>
  <c r="D78" i="1"/>
  <c r="E78" i="1"/>
  <c r="F78" i="1"/>
  <c r="G78" i="1"/>
  <c r="H78" i="1"/>
  <c r="I78" i="1"/>
  <c r="J78" i="1"/>
  <c r="K78" i="1"/>
  <c r="L78" i="1"/>
  <c r="M78" i="1"/>
  <c r="C77" i="1"/>
  <c r="D77" i="1"/>
  <c r="E77" i="1"/>
  <c r="F77" i="1"/>
  <c r="G77" i="1"/>
  <c r="H77" i="1"/>
  <c r="I77" i="1"/>
  <c r="J77" i="1"/>
  <c r="K77" i="1"/>
  <c r="L77" i="1"/>
  <c r="M77" i="1"/>
  <c r="C76" i="1"/>
  <c r="D76" i="1"/>
  <c r="E76" i="1"/>
  <c r="F76" i="1"/>
  <c r="G76" i="1"/>
  <c r="H76" i="1"/>
  <c r="I76" i="1"/>
  <c r="J76" i="1"/>
  <c r="K76" i="1"/>
  <c r="L76" i="1"/>
  <c r="M76" i="1"/>
  <c r="C75" i="1"/>
  <c r="D75" i="1"/>
  <c r="E75" i="1"/>
  <c r="F75" i="1"/>
  <c r="G75" i="1"/>
  <c r="H75" i="1"/>
  <c r="I75" i="1"/>
  <c r="J75" i="1"/>
  <c r="K75" i="1"/>
  <c r="L75" i="1"/>
  <c r="M75" i="1"/>
  <c r="C74" i="1"/>
  <c r="D74" i="1"/>
  <c r="E74" i="1"/>
  <c r="F74" i="1"/>
  <c r="G74" i="1"/>
  <c r="H74" i="1"/>
  <c r="I74" i="1"/>
  <c r="J74" i="1"/>
  <c r="K74" i="1"/>
  <c r="L74" i="1"/>
  <c r="M74" i="1"/>
  <c r="B75" i="1"/>
  <c r="B76" i="1"/>
  <c r="B77" i="1"/>
  <c r="B78" i="1"/>
  <c r="B74" i="1"/>
  <c r="P65" i="1"/>
  <c r="P66" i="1"/>
  <c r="P67" i="1"/>
  <c r="P68" i="1"/>
  <c r="P64" i="1"/>
  <c r="O65" i="1"/>
  <c r="O66" i="1"/>
  <c r="O67" i="1"/>
  <c r="O68" i="1"/>
  <c r="O64" i="1"/>
  <c r="P55" i="1"/>
  <c r="P56" i="1"/>
  <c r="P57" i="1"/>
  <c r="P58" i="1"/>
  <c r="O55" i="1"/>
  <c r="O56" i="1"/>
  <c r="O57" i="1"/>
  <c r="O58" i="1"/>
  <c r="P54" i="1"/>
  <c r="O54" i="1"/>
  <c r="P45" i="1"/>
  <c r="P46" i="1"/>
  <c r="P47" i="1"/>
  <c r="P48" i="1"/>
  <c r="P44" i="1"/>
  <c r="O45" i="1"/>
  <c r="O46" i="1"/>
  <c r="O47" i="1"/>
  <c r="O44" i="1"/>
  <c r="P35" i="1"/>
  <c r="P36" i="1"/>
  <c r="P37" i="1"/>
  <c r="O35" i="1"/>
  <c r="O36" i="1"/>
  <c r="O37" i="1"/>
  <c r="P34" i="1"/>
  <c r="O34" i="1"/>
  <c r="P25" i="1"/>
  <c r="P26" i="1"/>
  <c r="P27" i="1"/>
  <c r="O25" i="1"/>
  <c r="O26" i="1"/>
  <c r="O27" i="1"/>
  <c r="P24" i="1"/>
  <c r="O24" i="1"/>
  <c r="P15" i="1"/>
  <c r="P16" i="1"/>
  <c r="P17" i="1"/>
  <c r="O15" i="1"/>
  <c r="O16" i="1"/>
  <c r="O17" i="1"/>
  <c r="P14" i="1"/>
  <c r="O14" i="1"/>
  <c r="K65" i="1"/>
  <c r="K66" i="1"/>
  <c r="K67" i="1"/>
  <c r="J65" i="1"/>
  <c r="J66" i="1"/>
  <c r="J67" i="1"/>
  <c r="I65" i="1"/>
  <c r="I66" i="1"/>
  <c r="I67" i="1"/>
  <c r="H65" i="1"/>
  <c r="H66" i="1"/>
  <c r="H67" i="1"/>
  <c r="G65" i="1"/>
  <c r="G66" i="1"/>
  <c r="G67" i="1"/>
  <c r="F65" i="1"/>
  <c r="F66" i="1"/>
  <c r="F67" i="1"/>
  <c r="E65" i="1"/>
  <c r="E66" i="1"/>
  <c r="E67" i="1"/>
  <c r="D65" i="1"/>
  <c r="D66" i="1"/>
  <c r="D67" i="1"/>
  <c r="C65" i="1"/>
  <c r="C66" i="1"/>
  <c r="C67" i="1"/>
  <c r="B65" i="1"/>
  <c r="B66" i="1"/>
  <c r="B67" i="1"/>
  <c r="C64" i="1"/>
  <c r="D64" i="1"/>
  <c r="E64" i="1"/>
  <c r="F64" i="1"/>
  <c r="G64" i="1"/>
  <c r="H64" i="1"/>
  <c r="I64" i="1"/>
  <c r="J64" i="1"/>
  <c r="K64" i="1"/>
  <c r="B64" i="1"/>
  <c r="K55" i="1"/>
  <c r="K56" i="1"/>
  <c r="K57" i="1"/>
  <c r="J55" i="1"/>
  <c r="J56" i="1"/>
  <c r="J57" i="1"/>
  <c r="I55" i="1"/>
  <c r="I56" i="1"/>
  <c r="I57" i="1"/>
  <c r="H55" i="1"/>
  <c r="H56" i="1"/>
  <c r="H57" i="1"/>
  <c r="G55" i="1"/>
  <c r="G56" i="1"/>
  <c r="G57" i="1"/>
  <c r="F55" i="1"/>
  <c r="F56" i="1"/>
  <c r="F57" i="1"/>
  <c r="E55" i="1"/>
  <c r="E56" i="1"/>
  <c r="E57" i="1"/>
  <c r="D55" i="1"/>
  <c r="D56" i="1"/>
  <c r="D57" i="1"/>
  <c r="C55" i="1"/>
  <c r="C56" i="1"/>
  <c r="C57" i="1"/>
  <c r="B55" i="1"/>
  <c r="B56" i="1"/>
  <c r="B57" i="1"/>
  <c r="C54" i="1"/>
  <c r="D54" i="1"/>
  <c r="E54" i="1"/>
  <c r="F54" i="1"/>
  <c r="G54" i="1"/>
  <c r="H54" i="1"/>
  <c r="I54" i="1"/>
  <c r="J54" i="1"/>
  <c r="K54" i="1"/>
  <c r="B54" i="1"/>
  <c r="M45" i="1"/>
  <c r="M46" i="1"/>
  <c r="M47" i="1"/>
  <c r="M44" i="1"/>
  <c r="L45" i="1"/>
  <c r="L46" i="1"/>
  <c r="L47" i="1"/>
  <c r="L44" i="1"/>
  <c r="L48" i="1" s="1"/>
  <c r="M35" i="1"/>
  <c r="M65" i="1" s="1"/>
  <c r="M36" i="1"/>
  <c r="M37" i="1"/>
  <c r="M67" i="1" s="1"/>
  <c r="M34" i="1"/>
  <c r="M64" i="1" s="1"/>
  <c r="N64" i="1" s="1"/>
  <c r="L35" i="1"/>
  <c r="N35" i="1" s="1"/>
  <c r="L36" i="1"/>
  <c r="L66" i="1" s="1"/>
  <c r="L37" i="1"/>
  <c r="L67" i="1" s="1"/>
  <c r="L34" i="1"/>
  <c r="L64" i="1" s="1"/>
  <c r="M25" i="1"/>
  <c r="M26" i="1"/>
  <c r="M27" i="1"/>
  <c r="M24" i="1"/>
  <c r="L25" i="1"/>
  <c r="L26" i="1"/>
  <c r="L27" i="1"/>
  <c r="L24" i="1"/>
  <c r="L28" i="1" s="1"/>
  <c r="M15" i="1"/>
  <c r="M55" i="1" s="1"/>
  <c r="N55" i="1" s="1"/>
  <c r="M16" i="1"/>
  <c r="M17" i="1"/>
  <c r="M57" i="1" s="1"/>
  <c r="N57" i="1" s="1"/>
  <c r="M14" i="1"/>
  <c r="M18" i="1" s="1"/>
  <c r="L15" i="1"/>
  <c r="L55" i="1" s="1"/>
  <c r="L16" i="1"/>
  <c r="L56" i="1" s="1"/>
  <c r="L17" i="1"/>
  <c r="L57" i="1" s="1"/>
  <c r="L14" i="1"/>
  <c r="L18" i="1" s="1"/>
  <c r="L58" i="1" s="1"/>
  <c r="F18" i="1"/>
  <c r="B48" i="1"/>
  <c r="C48" i="1"/>
  <c r="D48" i="1"/>
  <c r="E48" i="1"/>
  <c r="F48" i="1"/>
  <c r="G48" i="1"/>
  <c r="H48" i="1"/>
  <c r="O48" i="1" s="1"/>
  <c r="I48" i="1"/>
  <c r="J48" i="1"/>
  <c r="K48" i="1"/>
  <c r="B38" i="1"/>
  <c r="B68" i="1" s="1"/>
  <c r="C38" i="1"/>
  <c r="C68" i="1" s="1"/>
  <c r="D38" i="1"/>
  <c r="D68" i="1" s="1"/>
  <c r="E38" i="1"/>
  <c r="E68" i="1" s="1"/>
  <c r="F38" i="1"/>
  <c r="F68" i="1" s="1"/>
  <c r="G38" i="1"/>
  <c r="G68" i="1" s="1"/>
  <c r="H38" i="1"/>
  <c r="O38" i="1" s="1"/>
  <c r="I38" i="1"/>
  <c r="P38" i="1" s="1"/>
  <c r="J38" i="1"/>
  <c r="J68" i="1" s="1"/>
  <c r="K38" i="1"/>
  <c r="K68" i="1" s="1"/>
  <c r="B28" i="1"/>
  <c r="C28" i="1"/>
  <c r="D28" i="1"/>
  <c r="E28" i="1"/>
  <c r="F28" i="1"/>
  <c r="G28" i="1"/>
  <c r="H28" i="1"/>
  <c r="O28" i="1" s="1"/>
  <c r="I28" i="1"/>
  <c r="P28" i="1" s="1"/>
  <c r="J28" i="1"/>
  <c r="K28" i="1"/>
  <c r="B18" i="1"/>
  <c r="B58" i="1" s="1"/>
  <c r="C18" i="1"/>
  <c r="C58" i="1" s="1"/>
  <c r="D18" i="1"/>
  <c r="D58" i="1" s="1"/>
  <c r="E18" i="1"/>
  <c r="E58" i="1" s="1"/>
  <c r="G18" i="1"/>
  <c r="G58" i="1" s="1"/>
  <c r="H18" i="1"/>
  <c r="I18" i="1"/>
  <c r="I58" i="1" s="1"/>
  <c r="J18" i="1"/>
  <c r="K18" i="1"/>
  <c r="K58" i="1" s="1"/>
  <c r="N67" i="1" l="1"/>
  <c r="N18" i="1"/>
  <c r="N16" i="1"/>
  <c r="N24" i="1"/>
  <c r="N26" i="1"/>
  <c r="N36" i="1"/>
  <c r="N44" i="1"/>
  <c r="N46" i="1"/>
  <c r="L65" i="1"/>
  <c r="N65" i="1" s="1"/>
  <c r="J58" i="1"/>
  <c r="H58" i="1"/>
  <c r="F58" i="1"/>
  <c r="N27" i="1"/>
  <c r="N25" i="1"/>
  <c r="N37" i="1"/>
  <c r="N47" i="1"/>
  <c r="N45" i="1"/>
  <c r="H68" i="1"/>
  <c r="I68" i="1"/>
  <c r="M66" i="1"/>
  <c r="N66" i="1" s="1"/>
  <c r="O18" i="1"/>
  <c r="P18" i="1"/>
  <c r="L38" i="1"/>
  <c r="L68" i="1" s="1"/>
  <c r="N14" i="1"/>
  <c r="N17" i="1"/>
  <c r="N15" i="1"/>
  <c r="N34" i="1"/>
  <c r="L54" i="1"/>
  <c r="M56" i="1"/>
  <c r="N56" i="1" s="1"/>
  <c r="M28" i="1"/>
  <c r="N28" i="1" s="1"/>
  <c r="M38" i="1"/>
  <c r="M48" i="1"/>
  <c r="N48" i="1" s="1"/>
  <c r="M54" i="1"/>
  <c r="N54" i="1" s="1"/>
  <c r="N38" i="1" l="1"/>
  <c r="M68" i="1"/>
  <c r="N68" i="1" s="1"/>
  <c r="M58" i="1"/>
  <c r="N58" i="1" s="1"/>
</calcChain>
</file>

<file path=xl/sharedStrings.xml><?xml version="1.0" encoding="utf-8"?>
<sst xmlns="http://schemas.openxmlformats.org/spreadsheetml/2006/main" count="203" uniqueCount="46">
  <si>
    <t>구분</t>
  </si>
  <si>
    <t>3세-6세</t>
  </si>
  <si>
    <t>7세-10세</t>
  </si>
  <si>
    <t>11세-14세</t>
  </si>
  <si>
    <t>15세-18세</t>
  </si>
  <si>
    <t>환자수</t>
  </si>
  <si>
    <t>진료비</t>
  </si>
  <si>
    <t xml:space="preserve"> 총   계</t>
    <phoneticPr fontId="2" type="noConversion"/>
  </si>
  <si>
    <t>외래('09)</t>
    <phoneticPr fontId="2" type="noConversion"/>
  </si>
  <si>
    <t>외래('10)</t>
    <phoneticPr fontId="2" type="noConversion"/>
  </si>
  <si>
    <t>외래('11)</t>
    <phoneticPr fontId="2" type="noConversion"/>
  </si>
  <si>
    <t>외래('12)</t>
    <phoneticPr fontId="2" type="noConversion"/>
  </si>
  <si>
    <t>외래('13 상반기)</t>
    <phoneticPr fontId="2" type="noConversion"/>
  </si>
  <si>
    <t>입원('09)</t>
    <phoneticPr fontId="2" type="noConversion"/>
  </si>
  <si>
    <t>입원('10)</t>
    <phoneticPr fontId="2" type="noConversion"/>
  </si>
  <si>
    <t>입원('11)</t>
    <phoneticPr fontId="2" type="noConversion"/>
  </si>
  <si>
    <t>입원('12)</t>
    <phoneticPr fontId="2" type="noConversion"/>
  </si>
  <si>
    <t>입원('13 상반기)</t>
    <phoneticPr fontId="2" type="noConversion"/>
  </si>
  <si>
    <t>1인 평균 진료비</t>
    <phoneticPr fontId="2" type="noConversion"/>
  </si>
  <si>
    <t>외래('09)</t>
    <phoneticPr fontId="2" type="noConversion"/>
  </si>
  <si>
    <t>외래(''11)</t>
    <phoneticPr fontId="2" type="noConversion"/>
  </si>
  <si>
    <t>09~'13 상반기 합계</t>
    <phoneticPr fontId="2" type="noConversion"/>
  </si>
  <si>
    <t>1인 평균 진료비</t>
    <phoneticPr fontId="2" type="noConversion"/>
  </si>
  <si>
    <t>진료비</t>
    <phoneticPr fontId="2" type="noConversion"/>
  </si>
  <si>
    <t>09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</si>
  <si>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</si>
  <si>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</si>
  <si>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</si>
  <si>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 상반기</t>
    <phoneticPr fontId="2" type="noConversion"/>
  </si>
  <si>
    <t>09</t>
    <phoneticPr fontId="2" type="noConversion"/>
  </si>
  <si>
    <t>11</t>
    <phoneticPr fontId="2" type="noConversion"/>
  </si>
  <si>
    <t>13 상반기</t>
    <phoneticPr fontId="2" type="noConversion"/>
  </si>
  <si>
    <t>09 대비 '12 증감률(%)</t>
    <phoneticPr fontId="2" type="noConversion"/>
  </si>
  <si>
    <t>입원('09)</t>
    <phoneticPr fontId="2" type="noConversion"/>
  </si>
  <si>
    <t>입원('10)</t>
    <phoneticPr fontId="2" type="noConversion"/>
  </si>
  <si>
    <t>입원('11)</t>
    <phoneticPr fontId="2" type="noConversion"/>
  </si>
  <si>
    <t>입원('12)</t>
    <phoneticPr fontId="2" type="noConversion"/>
  </si>
  <si>
    <t>구분</t>
    <phoneticPr fontId="2" type="noConversion"/>
  </si>
  <si>
    <t>외래('12)</t>
    <phoneticPr fontId="2" type="noConversion"/>
  </si>
  <si>
    <t>ADHD 외래환자</t>
    <phoneticPr fontId="2" type="noConversion"/>
  </si>
  <si>
    <t>ADHD 입원환자</t>
    <phoneticPr fontId="2" type="noConversion"/>
  </si>
  <si>
    <t>우울증 외래환자</t>
    <phoneticPr fontId="2" type="noConversion"/>
  </si>
  <si>
    <t>우울증 입원환자</t>
    <phoneticPr fontId="2" type="noConversion"/>
  </si>
  <si>
    <t>ADHD 입원/외래환자 합계</t>
    <phoneticPr fontId="2" type="noConversion"/>
  </si>
  <si>
    <t>우울증 입원/외래환자 합계</t>
    <phoneticPr fontId="2" type="noConversion"/>
  </si>
  <si>
    <t>ADHD/우울증 입원/외래환자 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</si>
</sst>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double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double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1" fontId="3" fillId="0" borderId="1" xfId="1" applyFont="1" applyFill="1" applyBorder="1">
      <alignment vertical="center"/>
    </xf>
    <xf numFmtId="41" fontId="3" fillId="0" borderId="15" xfId="1" applyFont="1" applyFill="1" applyBorder="1">
      <alignment vertical="center"/>
    </xf>
    <xf numFmtId="41" fontId="3" fillId="0" borderId="3" xfId="1" applyFont="1" applyFill="1" applyBorder="1">
      <alignment vertical="center"/>
    </xf>
    <xf numFmtId="41" fontId="3" fillId="0" borderId="19" xfId="1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1" fontId="3" fillId="0" borderId="1" xfId="1" applyFont="1" applyFill="1" applyBorder="1">
      <alignment vertical="center"/>
    </xf>
    <xf numFmtId="41" fontId="3" fillId="0" borderId="2" xfId="1" applyFont="1" applyFill="1" applyBorder="1">
      <alignment vertical="center"/>
    </xf>
    <xf numFmtId="41" fontId="3" fillId="0" borderId="3" xfId="1" applyFont="1" applyFill="1" applyBorder="1">
      <alignment vertical="center"/>
    </xf>
    <xf numFmtId="41" fontId="3" fillId="0" borderId="4" xfId="1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1" fontId="3" fillId="0" borderId="1" xfId="1" applyFont="1" applyFill="1" applyBorder="1">
      <alignment vertical="center"/>
    </xf>
    <xf numFmtId="41" fontId="3" fillId="0" borderId="15" xfId="1" applyFont="1" applyFill="1" applyBorder="1">
      <alignment vertical="center"/>
    </xf>
    <xf numFmtId="41" fontId="3" fillId="0" borderId="3" xfId="1" applyFont="1" applyFill="1" applyBorder="1">
      <alignment vertical="center"/>
    </xf>
    <xf numFmtId="41" fontId="3" fillId="0" borderId="19" xfId="1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1" fontId="3" fillId="0" borderId="1" xfId="1" applyFont="1" applyFill="1" applyBorder="1">
      <alignment vertical="center"/>
    </xf>
    <xf numFmtId="41" fontId="3" fillId="0" borderId="2" xfId="1" applyFont="1" applyFill="1" applyBorder="1">
      <alignment vertical="center"/>
    </xf>
    <xf numFmtId="41" fontId="3" fillId="0" borderId="3" xfId="1" applyFont="1" applyFill="1" applyBorder="1">
      <alignment vertical="center"/>
    </xf>
    <xf numFmtId="41" fontId="3" fillId="0" borderId="4" xfId="1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1" fontId="3" fillId="0" borderId="5" xfId="1" applyFont="1" applyFill="1" applyBorder="1">
      <alignment vertical="center"/>
    </xf>
    <xf numFmtId="41" fontId="3" fillId="0" borderId="1" xfId="1" applyFont="1" applyFill="1" applyBorder="1">
      <alignment vertical="center"/>
    </xf>
    <xf numFmtId="41" fontId="3" fillId="0" borderId="6" xfId="1" applyFont="1" applyFill="1" applyBorder="1">
      <alignment vertical="center"/>
    </xf>
    <xf numFmtId="41" fontId="3" fillId="0" borderId="3" xfId="1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41" fontId="3" fillId="0" borderId="1" xfId="1" applyFont="1" applyFill="1" applyBorder="1">
      <alignment vertical="center"/>
    </xf>
    <xf numFmtId="41" fontId="3" fillId="0" borderId="20" xfId="1" applyFont="1" applyFill="1" applyBorder="1">
      <alignment vertical="center"/>
    </xf>
    <xf numFmtId="41" fontId="3" fillId="0" borderId="3" xfId="1" applyFont="1" applyFill="1" applyBorder="1">
      <alignment vertical="center"/>
    </xf>
    <xf numFmtId="41" fontId="3" fillId="0" borderId="22" xfId="1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1" fontId="3" fillId="0" borderId="5" xfId="1" applyFont="1" applyFill="1" applyBorder="1">
      <alignment vertical="center"/>
    </xf>
    <xf numFmtId="41" fontId="3" fillId="0" borderId="1" xfId="1" applyFont="1" applyFill="1" applyBorder="1">
      <alignment vertical="center"/>
    </xf>
    <xf numFmtId="41" fontId="3" fillId="0" borderId="6" xfId="1" applyFont="1" applyFill="1" applyBorder="1">
      <alignment vertical="center"/>
    </xf>
    <xf numFmtId="41" fontId="3" fillId="0" borderId="3" xfId="1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41" fontId="3" fillId="0" borderId="1" xfId="1" applyFont="1" applyFill="1" applyBorder="1">
      <alignment vertical="center"/>
    </xf>
    <xf numFmtId="41" fontId="3" fillId="0" borderId="20" xfId="1" applyFont="1" applyFill="1" applyBorder="1">
      <alignment vertical="center"/>
    </xf>
    <xf numFmtId="41" fontId="3" fillId="0" borderId="3" xfId="1" applyFont="1" applyFill="1" applyBorder="1">
      <alignment vertical="center"/>
    </xf>
    <xf numFmtId="41" fontId="3" fillId="0" borderId="22" xfId="1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1" fontId="3" fillId="0" borderId="1" xfId="1" applyFont="1" applyFill="1" applyBorder="1">
      <alignment vertical="center"/>
    </xf>
    <xf numFmtId="41" fontId="3" fillId="0" borderId="2" xfId="1" applyFont="1" applyFill="1" applyBorder="1">
      <alignment vertical="center"/>
    </xf>
    <xf numFmtId="41" fontId="3" fillId="0" borderId="3" xfId="1" applyFont="1" applyFill="1" applyBorder="1">
      <alignment vertical="center"/>
    </xf>
    <xf numFmtId="41" fontId="3" fillId="0" borderId="4" xfId="1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1" fontId="3" fillId="0" borderId="5" xfId="1" applyFont="1" applyFill="1" applyBorder="1">
      <alignment vertical="center"/>
    </xf>
    <xf numFmtId="41" fontId="3" fillId="0" borderId="2" xfId="1" applyFont="1" applyFill="1" applyBorder="1">
      <alignment vertical="center"/>
    </xf>
    <xf numFmtId="41" fontId="3" fillId="0" borderId="6" xfId="1" applyFont="1" applyFill="1" applyBorder="1">
      <alignment vertical="center"/>
    </xf>
    <xf numFmtId="41" fontId="3" fillId="0" borderId="4" xfId="1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8" xfId="0" applyFont="1" applyFill="1" applyBorder="1">
      <alignment vertical="center"/>
    </xf>
    <xf numFmtId="41" fontId="3" fillId="0" borderId="1" xfId="1" applyFont="1" applyBorder="1">
      <alignment vertical="center"/>
    </xf>
    <xf numFmtId="41" fontId="3" fillId="0" borderId="3" xfId="1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1" fontId="3" fillId="0" borderId="15" xfId="1" applyFont="1" applyBorder="1">
      <alignment vertical="center"/>
    </xf>
    <xf numFmtId="41" fontId="3" fillId="0" borderId="19" xfId="1" applyFont="1" applyBorder="1">
      <alignment vertical="center"/>
    </xf>
    <xf numFmtId="41" fontId="0" fillId="0" borderId="0" xfId="0" applyNumberFormat="1">
      <alignment vertical="center"/>
    </xf>
    <xf numFmtId="41" fontId="3" fillId="0" borderId="1" xfId="1" applyFont="1" applyBorder="1">
      <alignment vertical="center"/>
    </xf>
    <xf numFmtId="41" fontId="3" fillId="0" borderId="2" xfId="1" applyFont="1" applyBorder="1">
      <alignment vertical="center"/>
    </xf>
    <xf numFmtId="41" fontId="3" fillId="0" borderId="3" xfId="1" applyFont="1" applyBorder="1">
      <alignment vertical="center"/>
    </xf>
    <xf numFmtId="41" fontId="3" fillId="0" borderId="4" xfId="1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1" fontId="3" fillId="0" borderId="1" xfId="1" applyFont="1" applyBorder="1">
      <alignment vertical="center"/>
    </xf>
    <xf numFmtId="41" fontId="3" fillId="0" borderId="3" xfId="1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1" fontId="3" fillId="0" borderId="15" xfId="1" applyFont="1" applyBorder="1">
      <alignment vertical="center"/>
    </xf>
    <xf numFmtId="41" fontId="3" fillId="0" borderId="19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2" xfId="1" applyFont="1" applyBorder="1">
      <alignment vertical="center"/>
    </xf>
    <xf numFmtId="41" fontId="3" fillId="0" borderId="3" xfId="1" applyFont="1" applyBorder="1">
      <alignment vertical="center"/>
    </xf>
    <xf numFmtId="41" fontId="3" fillId="0" borderId="4" xfId="1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1" fontId="3" fillId="0" borderId="1" xfId="1" applyFont="1" applyBorder="1">
      <alignment vertical="center"/>
    </xf>
    <xf numFmtId="41" fontId="3" fillId="0" borderId="2" xfId="1" applyFont="1" applyBorder="1">
      <alignment vertical="center"/>
    </xf>
    <xf numFmtId="41" fontId="3" fillId="0" borderId="3" xfId="1" applyFont="1" applyBorder="1">
      <alignment vertical="center"/>
    </xf>
    <xf numFmtId="41" fontId="3" fillId="0" borderId="4" xfId="1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1" fontId="3" fillId="0" borderId="1" xfId="1" applyFont="1" applyBorder="1">
      <alignment vertical="center"/>
    </xf>
    <xf numFmtId="41" fontId="3" fillId="0" borderId="3" xfId="1" applyFont="1" applyBorder="1">
      <alignment vertical="center"/>
    </xf>
    <xf numFmtId="41" fontId="3" fillId="0" borderId="5" xfId="1" applyFont="1" applyBorder="1">
      <alignment vertical="center"/>
    </xf>
    <xf numFmtId="41" fontId="3" fillId="0" borderId="6" xfId="1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1" fontId="3" fillId="0" borderId="1" xfId="1" applyFont="1" applyBorder="1">
      <alignment vertical="center"/>
    </xf>
    <xf numFmtId="41" fontId="3" fillId="0" borderId="3" xfId="1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1" fontId="3" fillId="0" borderId="20" xfId="1" applyFont="1" applyBorder="1">
      <alignment vertical="center"/>
    </xf>
    <xf numFmtId="41" fontId="3" fillId="0" borderId="22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3" xfId="1" applyFont="1" applyBorder="1">
      <alignment vertical="center"/>
    </xf>
    <xf numFmtId="41" fontId="3" fillId="0" borderId="5" xfId="1" applyFont="1" applyBorder="1">
      <alignment vertical="center"/>
    </xf>
    <xf numFmtId="41" fontId="3" fillId="0" borderId="6" xfId="1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1" fontId="3" fillId="0" borderId="1" xfId="1" applyFont="1" applyBorder="1">
      <alignment vertical="center"/>
    </xf>
    <xf numFmtId="41" fontId="3" fillId="0" borderId="3" xfId="1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1" fontId="3" fillId="0" borderId="20" xfId="1" applyFont="1" applyBorder="1">
      <alignment vertical="center"/>
    </xf>
    <xf numFmtId="41" fontId="3" fillId="0" borderId="22" xfId="1" applyFont="1" applyBorder="1">
      <alignment vertical="center"/>
    </xf>
    <xf numFmtId="0" fontId="0" fillId="0" borderId="0" xfId="0">
      <alignment vertical="center"/>
    </xf>
    <xf numFmtId="41" fontId="3" fillId="0" borderId="2" xfId="1" applyFont="1" applyBorder="1">
      <alignment vertical="center"/>
    </xf>
    <xf numFmtId="41" fontId="3" fillId="0" borderId="4" xfId="1" applyFont="1" applyBorder="1">
      <alignment vertical="center"/>
    </xf>
    <xf numFmtId="41" fontId="3" fillId="0" borderId="5" xfId="1" applyFont="1" applyBorder="1">
      <alignment vertical="center"/>
    </xf>
    <xf numFmtId="41" fontId="3" fillId="0" borderId="6" xfId="1" applyFont="1" applyBorder="1">
      <alignment vertical="center"/>
    </xf>
    <xf numFmtId="0" fontId="4" fillId="0" borderId="9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41" fontId="3" fillId="0" borderId="1" xfId="1" applyFont="1" applyFill="1" applyBorder="1">
      <alignment vertical="center"/>
    </xf>
    <xf numFmtId="41" fontId="3" fillId="0" borderId="2" xfId="1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P78"/>
  <sheetViews>
    <sheetView tabSelected="1" workbookViewId="0">
      <selection activeCell="B71" sqref="B71:P71"/>
    </sheetView>
  </sheetViews>
  <sheetFormatPr defaultRowHeight="16.5" x14ac:dyDescent="0.3"/>
  <cols>
    <col min="2" max="16" width="13.125" customWidth="1"/>
  </cols>
  <sheetData>
    <row r="10" spans="1:16" ht="17.25" thickBot="1" x14ac:dyDescent="0.35"/>
    <row r="11" spans="1:16" x14ac:dyDescent="0.3">
      <c r="A11" s="145" t="s">
        <v>0</v>
      </c>
      <c r="B11" s="163" t="s">
        <v>39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</row>
    <row r="12" spans="1:16" x14ac:dyDescent="0.3">
      <c r="A12" s="146"/>
      <c r="B12" s="143" t="s">
        <v>8</v>
      </c>
      <c r="C12" s="151"/>
      <c r="D12" s="143" t="s">
        <v>9</v>
      </c>
      <c r="E12" s="144"/>
      <c r="F12" s="143" t="s">
        <v>10</v>
      </c>
      <c r="G12" s="151"/>
      <c r="H12" s="143" t="s">
        <v>38</v>
      </c>
      <c r="I12" s="144"/>
      <c r="J12" s="143" t="s">
        <v>12</v>
      </c>
      <c r="K12" s="144"/>
      <c r="L12" s="161" t="s">
        <v>21</v>
      </c>
      <c r="M12" s="144"/>
      <c r="O12" s="161" t="s">
        <v>32</v>
      </c>
      <c r="P12" s="144"/>
    </row>
    <row r="13" spans="1:16" ht="17.25" thickBot="1" x14ac:dyDescent="0.35">
      <c r="A13" s="147"/>
      <c r="B13" s="3" t="s">
        <v>5</v>
      </c>
      <c r="C13" s="4" t="s">
        <v>6</v>
      </c>
      <c r="D13" s="9" t="s">
        <v>5</v>
      </c>
      <c r="E13" s="10" t="s">
        <v>6</v>
      </c>
      <c r="F13" s="15" t="s">
        <v>5</v>
      </c>
      <c r="G13" s="16" t="s">
        <v>6</v>
      </c>
      <c r="H13" s="21" t="s">
        <v>5</v>
      </c>
      <c r="I13" s="22" t="s">
        <v>6</v>
      </c>
      <c r="J13" s="53" t="s">
        <v>5</v>
      </c>
      <c r="K13" s="54" t="s">
        <v>6</v>
      </c>
      <c r="L13" s="135" t="s">
        <v>5</v>
      </c>
      <c r="M13" s="136" t="s">
        <v>6</v>
      </c>
      <c r="N13" s="67" t="s">
        <v>18</v>
      </c>
      <c r="O13" s="135" t="s">
        <v>5</v>
      </c>
      <c r="P13" s="136" t="s">
        <v>6</v>
      </c>
    </row>
    <row r="14" spans="1:16" ht="17.25" thickTop="1" x14ac:dyDescent="0.3">
      <c r="A14" s="1" t="s">
        <v>1</v>
      </c>
      <c r="B14" s="5">
        <v>5854</v>
      </c>
      <c r="C14" s="6">
        <v>997298</v>
      </c>
      <c r="D14" s="11">
        <v>5757</v>
      </c>
      <c r="E14" s="12">
        <v>1094392</v>
      </c>
      <c r="F14" s="17">
        <v>6017</v>
      </c>
      <c r="G14" s="18">
        <v>1188966</v>
      </c>
      <c r="H14" s="23">
        <v>5896</v>
      </c>
      <c r="I14" s="24">
        <v>1154274</v>
      </c>
      <c r="J14" s="55">
        <v>3224</v>
      </c>
      <c r="K14" s="56">
        <v>508207</v>
      </c>
      <c r="L14" s="140">
        <f t="shared" ref="L14:M17" si="0">(B14+D14+F14+H14+J14)</f>
        <v>26748</v>
      </c>
      <c r="M14" s="141">
        <f t="shared" si="0"/>
        <v>4943137</v>
      </c>
      <c r="N14">
        <f>(M14/L14)</f>
        <v>184.80398534469867</v>
      </c>
      <c r="O14">
        <f t="shared" ref="O14:P18" si="1">(H14/B14)*100-100</f>
        <v>0.71745814827468735</v>
      </c>
      <c r="P14" s="125">
        <f t="shared" si="1"/>
        <v>15.740129830802843</v>
      </c>
    </row>
    <row r="15" spans="1:16" x14ac:dyDescent="0.3">
      <c r="A15" s="1" t="s">
        <v>2</v>
      </c>
      <c r="B15" s="5">
        <v>32447</v>
      </c>
      <c r="C15" s="6">
        <v>7792008</v>
      </c>
      <c r="D15" s="11">
        <v>32643</v>
      </c>
      <c r="E15" s="12">
        <v>8610051</v>
      </c>
      <c r="F15" s="17">
        <v>33072</v>
      </c>
      <c r="G15" s="18">
        <v>9055388</v>
      </c>
      <c r="H15" s="23">
        <v>34827</v>
      </c>
      <c r="I15" s="24">
        <v>9598477</v>
      </c>
      <c r="J15" s="55">
        <v>22271</v>
      </c>
      <c r="K15" s="56">
        <v>4542595</v>
      </c>
      <c r="L15" s="140">
        <f t="shared" si="0"/>
        <v>155260</v>
      </c>
      <c r="M15" s="141">
        <f t="shared" si="0"/>
        <v>39598519</v>
      </c>
      <c r="N15" s="125">
        <f>(M15/L15)</f>
        <v>255.0464961999227</v>
      </c>
      <c r="O15" s="125">
        <f t="shared" si="1"/>
        <v>7.3350386784602648</v>
      </c>
      <c r="P15" s="125">
        <f t="shared" si="1"/>
        <v>23.183613261177356</v>
      </c>
    </row>
    <row r="16" spans="1:16" x14ac:dyDescent="0.3">
      <c r="A16" s="1" t="s">
        <v>3</v>
      </c>
      <c r="B16" s="5">
        <v>24054</v>
      </c>
      <c r="C16" s="6">
        <v>5686240</v>
      </c>
      <c r="D16" s="11">
        <v>26482</v>
      </c>
      <c r="E16" s="12">
        <v>6852406</v>
      </c>
      <c r="F16" s="17">
        <v>28713</v>
      </c>
      <c r="G16" s="18">
        <v>7664614</v>
      </c>
      <c r="H16" s="23">
        <v>32024</v>
      </c>
      <c r="I16" s="24">
        <v>8604583</v>
      </c>
      <c r="J16" s="55">
        <v>20925</v>
      </c>
      <c r="K16" s="56">
        <v>4206213</v>
      </c>
      <c r="L16" s="140">
        <f t="shared" si="0"/>
        <v>132198</v>
      </c>
      <c r="M16" s="141">
        <f t="shared" si="0"/>
        <v>33014056</v>
      </c>
      <c r="N16" s="125">
        <f>(M16/L16)</f>
        <v>249.73188701795792</v>
      </c>
      <c r="O16" s="125">
        <f t="shared" si="1"/>
        <v>33.133782323106345</v>
      </c>
      <c r="P16" s="125">
        <f t="shared" si="1"/>
        <v>51.322895269985082</v>
      </c>
    </row>
    <row r="17" spans="1:16" ht="17.25" thickBot="1" x14ac:dyDescent="0.35">
      <c r="A17" s="2" t="s">
        <v>4</v>
      </c>
      <c r="B17" s="7">
        <v>9123</v>
      </c>
      <c r="C17" s="8">
        <v>2006655</v>
      </c>
      <c r="D17" s="13">
        <v>10811</v>
      </c>
      <c r="E17" s="14">
        <v>2676403</v>
      </c>
      <c r="F17" s="19">
        <v>12720</v>
      </c>
      <c r="G17" s="20">
        <v>3297004</v>
      </c>
      <c r="H17" s="25">
        <v>15097</v>
      </c>
      <c r="I17" s="26">
        <v>3936889</v>
      </c>
      <c r="J17" s="57">
        <v>10117</v>
      </c>
      <c r="K17" s="58">
        <v>1942034</v>
      </c>
      <c r="L17" s="140">
        <f t="shared" si="0"/>
        <v>57868</v>
      </c>
      <c r="M17" s="141">
        <f t="shared" si="0"/>
        <v>13858985</v>
      </c>
      <c r="N17" s="125">
        <f>(M17/L17)</f>
        <v>239.49307043616506</v>
      </c>
      <c r="O17" s="125">
        <f t="shared" si="1"/>
        <v>65.482845555190181</v>
      </c>
      <c r="P17" s="125">
        <f t="shared" si="1"/>
        <v>96.191622376542057</v>
      </c>
    </row>
    <row r="18" spans="1:16" ht="17.25" thickBot="1" x14ac:dyDescent="0.35">
      <c r="A18" s="142" t="s">
        <v>7</v>
      </c>
      <c r="B18" s="76">
        <f t="shared" ref="B18:M18" si="2">SUM(B14:B17)</f>
        <v>71478</v>
      </c>
      <c r="C18" s="76">
        <f t="shared" si="2"/>
        <v>16482201</v>
      </c>
      <c r="D18" s="76">
        <f t="shared" si="2"/>
        <v>75693</v>
      </c>
      <c r="E18" s="76">
        <f t="shared" si="2"/>
        <v>19233252</v>
      </c>
      <c r="F18" s="76">
        <f t="shared" si="2"/>
        <v>80522</v>
      </c>
      <c r="G18" s="76">
        <f t="shared" si="2"/>
        <v>21205972</v>
      </c>
      <c r="H18" s="76">
        <f t="shared" si="2"/>
        <v>87844</v>
      </c>
      <c r="I18" s="76">
        <f t="shared" si="2"/>
        <v>23294223</v>
      </c>
      <c r="J18" s="76">
        <f t="shared" si="2"/>
        <v>56537</v>
      </c>
      <c r="K18" s="76">
        <f t="shared" si="2"/>
        <v>11199049</v>
      </c>
      <c r="L18" s="76">
        <f t="shared" si="2"/>
        <v>372074</v>
      </c>
      <c r="M18" s="76">
        <f t="shared" si="2"/>
        <v>91414697</v>
      </c>
      <c r="N18" s="125">
        <f>(M18/L18)</f>
        <v>245.68955906620727</v>
      </c>
      <c r="O18" s="125">
        <f t="shared" si="1"/>
        <v>22.896555583536184</v>
      </c>
      <c r="P18" s="125">
        <f t="shared" si="1"/>
        <v>41.329565147276156</v>
      </c>
    </row>
    <row r="20" spans="1:16" ht="17.25" thickBot="1" x14ac:dyDescent="0.35"/>
    <row r="21" spans="1:16" x14ac:dyDescent="0.3">
      <c r="A21" s="145" t="s">
        <v>0</v>
      </c>
      <c r="B21" s="163" t="s">
        <v>40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</row>
    <row r="22" spans="1:16" x14ac:dyDescent="0.3">
      <c r="A22" s="146"/>
      <c r="B22" s="148" t="s">
        <v>13</v>
      </c>
      <c r="C22" s="143"/>
      <c r="D22" s="149" t="s">
        <v>14</v>
      </c>
      <c r="E22" s="143"/>
      <c r="F22" s="150" t="s">
        <v>15</v>
      </c>
      <c r="G22" s="143"/>
      <c r="H22" s="149" t="s">
        <v>16</v>
      </c>
      <c r="I22" s="143"/>
      <c r="J22" s="150" t="s">
        <v>17</v>
      </c>
      <c r="K22" s="143"/>
      <c r="L22" s="161" t="s">
        <v>21</v>
      </c>
      <c r="M22" s="144"/>
      <c r="O22" s="161" t="s">
        <v>32</v>
      </c>
      <c r="P22" s="144"/>
    </row>
    <row r="23" spans="1:16" ht="17.25" thickBot="1" x14ac:dyDescent="0.35">
      <c r="A23" s="147"/>
      <c r="B23" s="30" t="s">
        <v>5</v>
      </c>
      <c r="C23" s="29" t="s">
        <v>6</v>
      </c>
      <c r="D23" s="36" t="s">
        <v>5</v>
      </c>
      <c r="E23" s="35" t="s">
        <v>6</v>
      </c>
      <c r="F23" s="41" t="s">
        <v>5</v>
      </c>
      <c r="G23" s="42" t="s">
        <v>6</v>
      </c>
      <c r="H23" s="48" t="s">
        <v>5</v>
      </c>
      <c r="I23" s="47" t="s">
        <v>6</v>
      </c>
      <c r="J23" s="59" t="s">
        <v>5</v>
      </c>
      <c r="K23" s="60" t="s">
        <v>6</v>
      </c>
      <c r="L23" s="134" t="s">
        <v>5</v>
      </c>
      <c r="M23" s="135" t="s">
        <v>6</v>
      </c>
      <c r="N23" s="67" t="s">
        <v>18</v>
      </c>
      <c r="O23" s="135" t="s">
        <v>5</v>
      </c>
      <c r="P23" s="136" t="s">
        <v>6</v>
      </c>
    </row>
    <row r="24" spans="1:16" ht="17.25" thickTop="1" x14ac:dyDescent="0.3">
      <c r="A24" s="27" t="s">
        <v>1</v>
      </c>
      <c r="B24" s="31">
        <v>19</v>
      </c>
      <c r="C24" s="32">
        <v>52136</v>
      </c>
      <c r="D24" s="38">
        <v>12</v>
      </c>
      <c r="E24" s="37">
        <v>35394</v>
      </c>
      <c r="F24" s="43">
        <v>10</v>
      </c>
      <c r="G24" s="44">
        <v>20425</v>
      </c>
      <c r="H24" s="50">
        <v>17</v>
      </c>
      <c r="I24" s="49">
        <v>28780</v>
      </c>
      <c r="J24" s="61">
        <v>6</v>
      </c>
      <c r="K24" s="62">
        <v>10131</v>
      </c>
      <c r="L24" s="76">
        <f t="shared" ref="L24:M27" si="3">(B24+D24+F24+H24+J24)</f>
        <v>64</v>
      </c>
      <c r="M24" s="76">
        <f t="shared" si="3"/>
        <v>146866</v>
      </c>
      <c r="N24">
        <f>(M24/L24)</f>
        <v>2294.78125</v>
      </c>
      <c r="O24">
        <f t="shared" ref="O24:P28" si="4">(H24/B24)*100-100</f>
        <v>-10.526315789473685</v>
      </c>
      <c r="P24" s="125">
        <f t="shared" si="4"/>
        <v>-44.798220039895654</v>
      </c>
    </row>
    <row r="25" spans="1:16" x14ac:dyDescent="0.3">
      <c r="A25" s="27" t="s">
        <v>2</v>
      </c>
      <c r="B25" s="31">
        <v>37</v>
      </c>
      <c r="C25" s="32">
        <v>58631</v>
      </c>
      <c r="D25" s="38">
        <v>42</v>
      </c>
      <c r="E25" s="37">
        <v>105300</v>
      </c>
      <c r="F25" s="43">
        <v>32</v>
      </c>
      <c r="G25" s="44">
        <v>72509</v>
      </c>
      <c r="H25" s="50">
        <v>37</v>
      </c>
      <c r="I25" s="49">
        <v>69286</v>
      </c>
      <c r="J25" s="61">
        <v>29</v>
      </c>
      <c r="K25" s="62">
        <v>57506</v>
      </c>
      <c r="L25" s="76">
        <f t="shared" si="3"/>
        <v>177</v>
      </c>
      <c r="M25" s="76">
        <f t="shared" si="3"/>
        <v>363232</v>
      </c>
      <c r="N25" s="125">
        <f>(M25/L25)</f>
        <v>2052.1581920903955</v>
      </c>
      <c r="O25" s="125">
        <f t="shared" si="4"/>
        <v>0</v>
      </c>
      <c r="P25" s="125">
        <f t="shared" si="4"/>
        <v>18.172980164077018</v>
      </c>
    </row>
    <row r="26" spans="1:16" x14ac:dyDescent="0.3">
      <c r="A26" s="27" t="s">
        <v>3</v>
      </c>
      <c r="B26" s="31">
        <v>92</v>
      </c>
      <c r="C26" s="32">
        <v>238080</v>
      </c>
      <c r="D26" s="38">
        <v>101</v>
      </c>
      <c r="E26" s="37">
        <v>307758</v>
      </c>
      <c r="F26" s="43">
        <v>136</v>
      </c>
      <c r="G26" s="44">
        <v>423978</v>
      </c>
      <c r="H26" s="50">
        <v>155</v>
      </c>
      <c r="I26" s="49">
        <v>424566</v>
      </c>
      <c r="J26" s="61">
        <v>91</v>
      </c>
      <c r="K26" s="62">
        <v>212523</v>
      </c>
      <c r="L26" s="76">
        <f t="shared" si="3"/>
        <v>575</v>
      </c>
      <c r="M26" s="76">
        <f t="shared" si="3"/>
        <v>1606905</v>
      </c>
      <c r="N26" s="125">
        <f>(M26/L26)</f>
        <v>2794.6173913043476</v>
      </c>
      <c r="O26" s="125">
        <f t="shared" si="4"/>
        <v>68.478260869565219</v>
      </c>
      <c r="P26" s="125">
        <f t="shared" si="4"/>
        <v>78.329133064516128</v>
      </c>
    </row>
    <row r="27" spans="1:16" ht="17.25" thickBot="1" x14ac:dyDescent="0.35">
      <c r="A27" s="28" t="s">
        <v>4</v>
      </c>
      <c r="B27" s="33">
        <v>71</v>
      </c>
      <c r="C27" s="34">
        <v>173474</v>
      </c>
      <c r="D27" s="40">
        <v>99</v>
      </c>
      <c r="E27" s="39">
        <v>293554</v>
      </c>
      <c r="F27" s="45">
        <v>137</v>
      </c>
      <c r="G27" s="46">
        <v>414846</v>
      </c>
      <c r="H27" s="52">
        <v>164</v>
      </c>
      <c r="I27" s="51">
        <v>524078</v>
      </c>
      <c r="J27" s="63">
        <v>94</v>
      </c>
      <c r="K27" s="64">
        <v>308918</v>
      </c>
      <c r="L27" s="76">
        <f t="shared" si="3"/>
        <v>565</v>
      </c>
      <c r="M27" s="76">
        <f t="shared" si="3"/>
        <v>1714870</v>
      </c>
      <c r="N27" s="125">
        <f>(M27/L27)</f>
        <v>3035.1681415929202</v>
      </c>
      <c r="O27" s="125">
        <f t="shared" si="4"/>
        <v>130.98591549295776</v>
      </c>
      <c r="P27" s="125">
        <f t="shared" si="4"/>
        <v>202.10752043533898</v>
      </c>
    </row>
    <row r="28" spans="1:16" ht="17.25" thickBot="1" x14ac:dyDescent="0.35">
      <c r="A28" s="142" t="s">
        <v>7</v>
      </c>
      <c r="B28" s="76">
        <f t="shared" ref="B28:M28" si="5">SUM(B24:B27)</f>
        <v>219</v>
      </c>
      <c r="C28" s="76">
        <f t="shared" si="5"/>
        <v>522321</v>
      </c>
      <c r="D28" s="76">
        <f t="shared" si="5"/>
        <v>254</v>
      </c>
      <c r="E28" s="76">
        <f t="shared" si="5"/>
        <v>742006</v>
      </c>
      <c r="F28" s="76">
        <f t="shared" si="5"/>
        <v>315</v>
      </c>
      <c r="G28" s="76">
        <f t="shared" si="5"/>
        <v>931758</v>
      </c>
      <c r="H28" s="76">
        <f t="shared" si="5"/>
        <v>373</v>
      </c>
      <c r="I28" s="76">
        <f t="shared" si="5"/>
        <v>1046710</v>
      </c>
      <c r="J28" s="76">
        <f t="shared" si="5"/>
        <v>220</v>
      </c>
      <c r="K28" s="76">
        <f t="shared" si="5"/>
        <v>589078</v>
      </c>
      <c r="L28" s="76">
        <f t="shared" si="5"/>
        <v>1381</v>
      </c>
      <c r="M28" s="76">
        <f t="shared" si="5"/>
        <v>3831873</v>
      </c>
      <c r="N28" s="125">
        <f>(M28/L28)</f>
        <v>2774.7089065894279</v>
      </c>
      <c r="O28" s="125">
        <f t="shared" si="4"/>
        <v>70.319634703196357</v>
      </c>
      <c r="P28" s="125">
        <f t="shared" si="4"/>
        <v>100.39592511118641</v>
      </c>
    </row>
    <row r="30" spans="1:16" ht="17.25" thickBot="1" x14ac:dyDescent="0.35"/>
    <row r="31" spans="1:16" x14ac:dyDescent="0.3">
      <c r="A31" s="152" t="s">
        <v>0</v>
      </c>
      <c r="B31" s="165" t="s">
        <v>41</v>
      </c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</row>
    <row r="32" spans="1:16" x14ac:dyDescent="0.3">
      <c r="A32" s="153"/>
      <c r="B32" s="155" t="s">
        <v>19</v>
      </c>
      <c r="C32" s="156"/>
      <c r="D32" s="155" t="s">
        <v>9</v>
      </c>
      <c r="E32" s="157"/>
      <c r="F32" s="155" t="s">
        <v>20</v>
      </c>
      <c r="G32" s="156"/>
      <c r="H32" s="155" t="s">
        <v>11</v>
      </c>
      <c r="I32" s="157"/>
      <c r="J32" s="155" t="s">
        <v>12</v>
      </c>
      <c r="K32" s="157"/>
      <c r="L32" s="162" t="s">
        <v>21</v>
      </c>
      <c r="M32" s="157"/>
      <c r="O32" s="162" t="s">
        <v>32</v>
      </c>
      <c r="P32" s="157"/>
    </row>
    <row r="33" spans="1:16" ht="17.25" thickBot="1" x14ac:dyDescent="0.35">
      <c r="A33" s="154"/>
      <c r="B33" s="72" t="s">
        <v>5</v>
      </c>
      <c r="C33" s="73" t="s">
        <v>6</v>
      </c>
      <c r="D33" s="81" t="s">
        <v>5</v>
      </c>
      <c r="E33" s="82" t="s">
        <v>6</v>
      </c>
      <c r="F33" s="85" t="s">
        <v>5</v>
      </c>
      <c r="G33" s="86" t="s">
        <v>6</v>
      </c>
      <c r="H33" s="93" t="s">
        <v>5</v>
      </c>
      <c r="I33" s="94" t="s">
        <v>6</v>
      </c>
      <c r="J33" s="99" t="s">
        <v>5</v>
      </c>
      <c r="K33" s="100" t="s">
        <v>6</v>
      </c>
      <c r="L33" s="132" t="s">
        <v>5</v>
      </c>
      <c r="M33" s="133" t="s">
        <v>23</v>
      </c>
      <c r="N33" s="133" t="s">
        <v>22</v>
      </c>
      <c r="O33" s="132" t="s">
        <v>5</v>
      </c>
      <c r="P33" s="133" t="s">
        <v>23</v>
      </c>
    </row>
    <row r="34" spans="1:16" ht="17.25" thickTop="1" x14ac:dyDescent="0.3">
      <c r="A34" s="66" t="s">
        <v>1</v>
      </c>
      <c r="B34" s="70">
        <v>435</v>
      </c>
      <c r="C34" s="74">
        <v>42775</v>
      </c>
      <c r="D34" s="77">
        <v>327</v>
      </c>
      <c r="E34" s="78">
        <v>35463</v>
      </c>
      <c r="F34" s="83">
        <v>280</v>
      </c>
      <c r="G34" s="87">
        <v>28225</v>
      </c>
      <c r="H34" s="89">
        <v>314</v>
      </c>
      <c r="I34" s="90">
        <v>44164</v>
      </c>
      <c r="J34" s="95">
        <v>151</v>
      </c>
      <c r="K34" s="96">
        <v>17263</v>
      </c>
      <c r="L34" s="76">
        <f t="shared" ref="L34:M37" si="6">(B34+D34+F34+H34+J34)</f>
        <v>1507</v>
      </c>
      <c r="M34" s="76">
        <f t="shared" si="6"/>
        <v>167890</v>
      </c>
      <c r="N34">
        <f>(M34/L34)</f>
        <v>111.40676841406768</v>
      </c>
      <c r="O34">
        <f t="shared" ref="O34:P38" si="7">(H34/B34)*100-100</f>
        <v>-27.816091954022994</v>
      </c>
      <c r="P34" s="125">
        <f t="shared" si="7"/>
        <v>3.247223845704255</v>
      </c>
    </row>
    <row r="35" spans="1:16" x14ac:dyDescent="0.3">
      <c r="A35" s="66" t="s">
        <v>2</v>
      </c>
      <c r="B35" s="70">
        <v>2232</v>
      </c>
      <c r="C35" s="74">
        <v>387835</v>
      </c>
      <c r="D35" s="77">
        <v>2015</v>
      </c>
      <c r="E35" s="78">
        <v>364637</v>
      </c>
      <c r="F35" s="83">
        <v>1678</v>
      </c>
      <c r="G35" s="87">
        <v>305736</v>
      </c>
      <c r="H35" s="89">
        <v>1697</v>
      </c>
      <c r="I35" s="90">
        <v>316561</v>
      </c>
      <c r="J35" s="95">
        <v>801</v>
      </c>
      <c r="K35" s="96">
        <v>134741</v>
      </c>
      <c r="L35" s="76">
        <f t="shared" si="6"/>
        <v>8423</v>
      </c>
      <c r="M35" s="76">
        <f t="shared" si="6"/>
        <v>1509510</v>
      </c>
      <c r="N35" s="125">
        <f>(M35/L35)</f>
        <v>179.21286952392259</v>
      </c>
      <c r="O35" s="125">
        <f t="shared" si="7"/>
        <v>-23.969534050179206</v>
      </c>
      <c r="P35" s="125">
        <f t="shared" si="7"/>
        <v>-18.377402761483623</v>
      </c>
    </row>
    <row r="36" spans="1:16" x14ac:dyDescent="0.3">
      <c r="A36" s="66" t="s">
        <v>3</v>
      </c>
      <c r="B36" s="70">
        <v>7442</v>
      </c>
      <c r="C36" s="74">
        <v>1408892</v>
      </c>
      <c r="D36" s="77">
        <v>7258</v>
      </c>
      <c r="E36" s="78">
        <v>1452089</v>
      </c>
      <c r="F36" s="83">
        <v>6954</v>
      </c>
      <c r="G36" s="87">
        <v>1425737</v>
      </c>
      <c r="H36" s="89">
        <v>8858</v>
      </c>
      <c r="I36" s="90">
        <v>1848610</v>
      </c>
      <c r="J36" s="95">
        <v>4239</v>
      </c>
      <c r="K36" s="96">
        <v>774476</v>
      </c>
      <c r="L36" s="76">
        <f t="shared" si="6"/>
        <v>34751</v>
      </c>
      <c r="M36" s="76">
        <f t="shared" si="6"/>
        <v>6909804</v>
      </c>
      <c r="N36" s="125">
        <f>(M36/L36)</f>
        <v>198.8375586314063</v>
      </c>
      <c r="O36" s="125">
        <f t="shared" si="7"/>
        <v>19.027143241064223</v>
      </c>
      <c r="P36" s="125">
        <f t="shared" si="7"/>
        <v>31.210199220380275</v>
      </c>
    </row>
    <row r="37" spans="1:16" ht="17.25" thickBot="1" x14ac:dyDescent="0.35">
      <c r="A37" s="65" t="s">
        <v>4</v>
      </c>
      <c r="B37" s="71">
        <v>17085</v>
      </c>
      <c r="C37" s="75">
        <v>3279342</v>
      </c>
      <c r="D37" s="79">
        <v>17370</v>
      </c>
      <c r="E37" s="80">
        <v>3484264</v>
      </c>
      <c r="F37" s="84">
        <v>17281</v>
      </c>
      <c r="G37" s="88">
        <v>3572856</v>
      </c>
      <c r="H37" s="91">
        <v>20389</v>
      </c>
      <c r="I37" s="92">
        <v>4229291</v>
      </c>
      <c r="J37" s="97">
        <v>11352</v>
      </c>
      <c r="K37" s="98">
        <v>2055027</v>
      </c>
      <c r="L37" s="76">
        <f t="shared" si="6"/>
        <v>83477</v>
      </c>
      <c r="M37" s="76">
        <f t="shared" si="6"/>
        <v>16620780</v>
      </c>
      <c r="N37" s="125">
        <f>(M37/L37)</f>
        <v>199.10610108173509</v>
      </c>
      <c r="O37" s="125">
        <f t="shared" si="7"/>
        <v>19.338601112086621</v>
      </c>
      <c r="P37" s="125">
        <f t="shared" si="7"/>
        <v>28.96767095350225</v>
      </c>
    </row>
    <row r="38" spans="1:16" ht="17.25" thickBot="1" x14ac:dyDescent="0.35">
      <c r="A38" s="142" t="s">
        <v>7</v>
      </c>
      <c r="B38" s="76">
        <f t="shared" ref="B38:M38" si="8">SUM(B34:B37)</f>
        <v>27194</v>
      </c>
      <c r="C38" s="76">
        <f t="shared" si="8"/>
        <v>5118844</v>
      </c>
      <c r="D38" s="76">
        <f t="shared" si="8"/>
        <v>26970</v>
      </c>
      <c r="E38" s="76">
        <f t="shared" si="8"/>
        <v>5336453</v>
      </c>
      <c r="F38" s="76">
        <f t="shared" si="8"/>
        <v>26193</v>
      </c>
      <c r="G38" s="76">
        <f t="shared" si="8"/>
        <v>5332554</v>
      </c>
      <c r="H38" s="76">
        <f t="shared" si="8"/>
        <v>31258</v>
      </c>
      <c r="I38" s="76">
        <f t="shared" si="8"/>
        <v>6438626</v>
      </c>
      <c r="J38" s="76">
        <f t="shared" si="8"/>
        <v>16543</v>
      </c>
      <c r="K38" s="76">
        <f t="shared" si="8"/>
        <v>2981507</v>
      </c>
      <c r="L38" s="76">
        <f t="shared" si="8"/>
        <v>128158</v>
      </c>
      <c r="M38" s="76">
        <f t="shared" si="8"/>
        <v>25207984</v>
      </c>
      <c r="N38" s="125">
        <f>(M38/L38)</f>
        <v>196.69458012765492</v>
      </c>
      <c r="O38" s="125">
        <f t="shared" si="7"/>
        <v>14.944473045524759</v>
      </c>
      <c r="P38" s="125">
        <f t="shared" si="7"/>
        <v>25.782813463352269</v>
      </c>
    </row>
    <row r="40" spans="1:16" ht="17.25" thickBot="1" x14ac:dyDescent="0.35"/>
    <row r="41" spans="1:16" x14ac:dyDescent="0.3">
      <c r="A41" s="152" t="s">
        <v>0</v>
      </c>
      <c r="B41" s="165" t="s">
        <v>42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1:16" x14ac:dyDescent="0.3">
      <c r="A42" s="153"/>
      <c r="B42" s="158" t="s">
        <v>33</v>
      </c>
      <c r="C42" s="155"/>
      <c r="D42" s="159" t="s">
        <v>34</v>
      </c>
      <c r="E42" s="155"/>
      <c r="F42" s="160" t="s">
        <v>35</v>
      </c>
      <c r="G42" s="155"/>
      <c r="H42" s="159" t="s">
        <v>36</v>
      </c>
      <c r="I42" s="155"/>
      <c r="J42" s="160" t="s">
        <v>17</v>
      </c>
      <c r="K42" s="155"/>
      <c r="L42" s="162" t="s">
        <v>21</v>
      </c>
      <c r="M42" s="157"/>
      <c r="O42" s="162" t="s">
        <v>32</v>
      </c>
      <c r="P42" s="157"/>
    </row>
    <row r="43" spans="1:16" ht="17.25" thickBot="1" x14ac:dyDescent="0.35">
      <c r="A43" s="154"/>
      <c r="B43" s="106" t="s">
        <v>5</v>
      </c>
      <c r="C43" s="105" t="s">
        <v>6</v>
      </c>
      <c r="D43" s="110" t="s">
        <v>5</v>
      </c>
      <c r="E43" s="109" t="s">
        <v>6</v>
      </c>
      <c r="F43" s="117" t="s">
        <v>5</v>
      </c>
      <c r="G43" s="118" t="s">
        <v>6</v>
      </c>
      <c r="H43" s="122" t="s">
        <v>5</v>
      </c>
      <c r="I43" s="121" t="s">
        <v>6</v>
      </c>
      <c r="J43" s="131" t="s">
        <v>5</v>
      </c>
      <c r="K43" s="132" t="s">
        <v>6</v>
      </c>
      <c r="L43" s="132" t="s">
        <v>5</v>
      </c>
      <c r="M43" s="133" t="s">
        <v>23</v>
      </c>
      <c r="N43" s="133" t="s">
        <v>22</v>
      </c>
      <c r="O43" s="132" t="s">
        <v>5</v>
      </c>
      <c r="P43" s="133" t="s">
        <v>23</v>
      </c>
    </row>
    <row r="44" spans="1:16" ht="17.25" thickTop="1" x14ac:dyDescent="0.3">
      <c r="A44" s="69" t="s">
        <v>1</v>
      </c>
      <c r="B44" s="103">
        <v>1</v>
      </c>
      <c r="C44" s="101">
        <v>6147</v>
      </c>
      <c r="D44" s="111">
        <v>0</v>
      </c>
      <c r="E44" s="107">
        <v>0</v>
      </c>
      <c r="F44" s="115">
        <v>0</v>
      </c>
      <c r="G44" s="113">
        <v>0</v>
      </c>
      <c r="H44" s="123">
        <v>0</v>
      </c>
      <c r="I44" s="119">
        <v>0</v>
      </c>
      <c r="J44" s="128">
        <v>0</v>
      </c>
      <c r="K44" s="126">
        <v>0</v>
      </c>
      <c r="L44" s="76">
        <f t="shared" ref="L44:M47" si="9">(B44+D44+F44+H44+J44)</f>
        <v>1</v>
      </c>
      <c r="M44" s="76">
        <f t="shared" si="9"/>
        <v>6147</v>
      </c>
      <c r="N44">
        <f>M44/L44</f>
        <v>6147</v>
      </c>
      <c r="O44">
        <f t="shared" ref="O44:P48" si="10">(H44/B44)*100-100</f>
        <v>-100</v>
      </c>
      <c r="P44" s="125">
        <f t="shared" si="10"/>
        <v>-100</v>
      </c>
    </row>
    <row r="45" spans="1:16" x14ac:dyDescent="0.3">
      <c r="A45" s="69" t="s">
        <v>2</v>
      </c>
      <c r="B45" s="103">
        <v>6</v>
      </c>
      <c r="C45" s="101">
        <v>14822</v>
      </c>
      <c r="D45" s="111">
        <v>12</v>
      </c>
      <c r="E45" s="107">
        <v>26712</v>
      </c>
      <c r="F45" s="115">
        <v>6</v>
      </c>
      <c r="G45" s="113">
        <v>14193</v>
      </c>
      <c r="H45" s="123">
        <v>9</v>
      </c>
      <c r="I45" s="119">
        <v>22277</v>
      </c>
      <c r="J45" s="128">
        <v>4</v>
      </c>
      <c r="K45" s="126">
        <v>9648</v>
      </c>
      <c r="L45" s="76">
        <f t="shared" si="9"/>
        <v>37</v>
      </c>
      <c r="M45" s="76">
        <f t="shared" si="9"/>
        <v>87652</v>
      </c>
      <c r="N45" s="125">
        <f>M45/L45</f>
        <v>2368.9729729729729</v>
      </c>
      <c r="O45" s="125">
        <f t="shared" si="10"/>
        <v>50</v>
      </c>
      <c r="P45" s="125">
        <f t="shared" si="10"/>
        <v>50.296856024827974</v>
      </c>
    </row>
    <row r="46" spans="1:16" x14ac:dyDescent="0.3">
      <c r="A46" s="69" t="s">
        <v>3</v>
      </c>
      <c r="B46" s="103">
        <v>253</v>
      </c>
      <c r="C46" s="101">
        <v>574141</v>
      </c>
      <c r="D46" s="111">
        <v>245</v>
      </c>
      <c r="E46" s="107">
        <v>546265</v>
      </c>
      <c r="F46" s="115">
        <v>226</v>
      </c>
      <c r="G46" s="113">
        <v>584439</v>
      </c>
      <c r="H46" s="123">
        <v>251</v>
      </c>
      <c r="I46" s="119">
        <v>518872</v>
      </c>
      <c r="J46" s="128">
        <v>118</v>
      </c>
      <c r="K46" s="126">
        <v>269952</v>
      </c>
      <c r="L46" s="76">
        <f t="shared" si="9"/>
        <v>1093</v>
      </c>
      <c r="M46" s="76">
        <f t="shared" si="9"/>
        <v>2493669</v>
      </c>
      <c r="N46" s="125">
        <f>M46/L46</f>
        <v>2281.490393412626</v>
      </c>
      <c r="O46" s="125">
        <f t="shared" si="10"/>
        <v>-0.79051383399209385</v>
      </c>
      <c r="P46" s="125">
        <f t="shared" si="10"/>
        <v>-9.6263809761016859</v>
      </c>
    </row>
    <row r="47" spans="1:16" ht="17.25" thickBot="1" x14ac:dyDescent="0.35">
      <c r="A47" s="68" t="s">
        <v>4</v>
      </c>
      <c r="B47" s="104">
        <v>675</v>
      </c>
      <c r="C47" s="102">
        <v>1400490</v>
      </c>
      <c r="D47" s="112">
        <v>725</v>
      </c>
      <c r="E47" s="108">
        <v>1718258</v>
      </c>
      <c r="F47" s="116">
        <v>723</v>
      </c>
      <c r="G47" s="114">
        <v>1657062</v>
      </c>
      <c r="H47" s="124">
        <v>785</v>
      </c>
      <c r="I47" s="120">
        <v>1835931</v>
      </c>
      <c r="J47" s="129">
        <v>392</v>
      </c>
      <c r="K47" s="127">
        <v>868665</v>
      </c>
      <c r="L47" s="76">
        <f t="shared" si="9"/>
        <v>3300</v>
      </c>
      <c r="M47" s="76">
        <f t="shared" si="9"/>
        <v>7480406</v>
      </c>
      <c r="N47" s="125">
        <f>M47/L47</f>
        <v>2266.7896969696972</v>
      </c>
      <c r="O47" s="125">
        <f t="shared" si="10"/>
        <v>16.296296296296305</v>
      </c>
      <c r="P47" s="125">
        <f t="shared" si="10"/>
        <v>31.092046355204246</v>
      </c>
    </row>
    <row r="48" spans="1:16" ht="17.25" thickBot="1" x14ac:dyDescent="0.35">
      <c r="A48" s="142" t="s">
        <v>7</v>
      </c>
      <c r="B48" s="76">
        <f t="shared" ref="B48:M48" si="11">SUM(B44:B47)</f>
        <v>935</v>
      </c>
      <c r="C48" s="76">
        <f t="shared" si="11"/>
        <v>1995600</v>
      </c>
      <c r="D48" s="76">
        <f t="shared" si="11"/>
        <v>982</v>
      </c>
      <c r="E48" s="76">
        <f t="shared" si="11"/>
        <v>2291235</v>
      </c>
      <c r="F48" s="76">
        <f t="shared" si="11"/>
        <v>955</v>
      </c>
      <c r="G48" s="76">
        <f t="shared" si="11"/>
        <v>2255694</v>
      </c>
      <c r="H48" s="76">
        <f t="shared" si="11"/>
        <v>1045</v>
      </c>
      <c r="I48" s="76">
        <f t="shared" si="11"/>
        <v>2377080</v>
      </c>
      <c r="J48" s="76">
        <f t="shared" si="11"/>
        <v>514</v>
      </c>
      <c r="K48" s="76">
        <f t="shared" si="11"/>
        <v>1148265</v>
      </c>
      <c r="L48" s="76">
        <f t="shared" si="11"/>
        <v>4431</v>
      </c>
      <c r="M48" s="76">
        <f t="shared" si="11"/>
        <v>10067874</v>
      </c>
      <c r="N48" s="125">
        <f>M48/L48</f>
        <v>2272.1448882870682</v>
      </c>
      <c r="O48" s="125">
        <f t="shared" si="10"/>
        <v>11.764705882352942</v>
      </c>
      <c r="P48" s="125">
        <f t="shared" si="10"/>
        <v>19.116055321707748</v>
      </c>
    </row>
    <row r="50" spans="1:16" ht="17.25" thickBot="1" x14ac:dyDescent="0.35"/>
    <row r="51" spans="1:16" x14ac:dyDescent="0.3">
      <c r="A51" s="145" t="s">
        <v>37</v>
      </c>
      <c r="B51" s="163" t="s">
        <v>43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</row>
    <row r="52" spans="1:16" x14ac:dyDescent="0.3">
      <c r="A52" s="146"/>
      <c r="B52" s="161" t="s">
        <v>24</v>
      </c>
      <c r="C52" s="151"/>
      <c r="D52" s="161" t="s">
        <v>25</v>
      </c>
      <c r="E52" s="144"/>
      <c r="F52" s="161" t="s">
        <v>26</v>
      </c>
      <c r="G52" s="151"/>
      <c r="H52" s="161" t="s">
        <v>27</v>
      </c>
      <c r="I52" s="144"/>
      <c r="J52" s="161" t="s">
        <v>28</v>
      </c>
      <c r="K52" s="144"/>
      <c r="L52" s="161" t="s">
        <v>21</v>
      </c>
      <c r="M52" s="144"/>
      <c r="N52" s="125"/>
      <c r="O52" s="161" t="s">
        <v>32</v>
      </c>
      <c r="P52" s="144"/>
    </row>
    <row r="53" spans="1:16" ht="17.25" thickBot="1" x14ac:dyDescent="0.35">
      <c r="A53" s="147"/>
      <c r="B53" s="135" t="s">
        <v>5</v>
      </c>
      <c r="C53" s="138" t="s">
        <v>6</v>
      </c>
      <c r="D53" s="135" t="s">
        <v>5</v>
      </c>
      <c r="E53" s="136" t="s">
        <v>6</v>
      </c>
      <c r="F53" s="135" t="s">
        <v>5</v>
      </c>
      <c r="G53" s="138" t="s">
        <v>6</v>
      </c>
      <c r="H53" s="135" t="s">
        <v>5</v>
      </c>
      <c r="I53" s="136" t="s">
        <v>6</v>
      </c>
      <c r="J53" s="135" t="s">
        <v>5</v>
      </c>
      <c r="K53" s="136" t="s">
        <v>6</v>
      </c>
      <c r="L53" s="135" t="s">
        <v>5</v>
      </c>
      <c r="M53" s="136" t="s">
        <v>6</v>
      </c>
      <c r="N53" s="67" t="s">
        <v>18</v>
      </c>
      <c r="O53" s="135" t="s">
        <v>5</v>
      </c>
      <c r="P53" s="136" t="s">
        <v>6</v>
      </c>
    </row>
    <row r="54" spans="1:16" ht="17.25" thickTop="1" x14ac:dyDescent="0.3">
      <c r="A54" s="139" t="s">
        <v>1</v>
      </c>
      <c r="B54" s="76">
        <f>(B14+B24)</f>
        <v>5873</v>
      </c>
      <c r="C54" s="76">
        <f t="shared" ref="C54:M54" si="12">(C14+C24)</f>
        <v>1049434</v>
      </c>
      <c r="D54" s="76">
        <f t="shared" si="12"/>
        <v>5769</v>
      </c>
      <c r="E54" s="76">
        <f t="shared" si="12"/>
        <v>1129786</v>
      </c>
      <c r="F54" s="76">
        <f t="shared" si="12"/>
        <v>6027</v>
      </c>
      <c r="G54" s="76">
        <f t="shared" si="12"/>
        <v>1209391</v>
      </c>
      <c r="H54" s="76">
        <f t="shared" si="12"/>
        <v>5913</v>
      </c>
      <c r="I54" s="76">
        <f t="shared" si="12"/>
        <v>1183054</v>
      </c>
      <c r="J54" s="76">
        <f t="shared" si="12"/>
        <v>3230</v>
      </c>
      <c r="K54" s="76">
        <f t="shared" si="12"/>
        <v>518338</v>
      </c>
      <c r="L54" s="76">
        <f t="shared" si="12"/>
        <v>26812</v>
      </c>
      <c r="M54" s="76">
        <f t="shared" si="12"/>
        <v>5090003</v>
      </c>
      <c r="N54" s="76">
        <f>(M54/L54)</f>
        <v>189.84048187378787</v>
      </c>
      <c r="O54">
        <f t="shared" ref="O54:P58" si="13">(H54/B54)*100-100</f>
        <v>0.68108292184574282</v>
      </c>
      <c r="P54" s="125">
        <f t="shared" si="13"/>
        <v>12.732577751435528</v>
      </c>
    </row>
    <row r="55" spans="1:16" x14ac:dyDescent="0.3">
      <c r="A55" s="139" t="s">
        <v>2</v>
      </c>
      <c r="B55" s="76">
        <f t="shared" ref="B55:M58" si="14">(B15+B25)</f>
        <v>32484</v>
      </c>
      <c r="C55" s="76">
        <f t="shared" si="14"/>
        <v>7850639</v>
      </c>
      <c r="D55" s="76">
        <f t="shared" si="14"/>
        <v>32685</v>
      </c>
      <c r="E55" s="76">
        <f t="shared" si="14"/>
        <v>8715351</v>
      </c>
      <c r="F55" s="76">
        <f t="shared" si="14"/>
        <v>33104</v>
      </c>
      <c r="G55" s="76">
        <f t="shared" si="14"/>
        <v>9127897</v>
      </c>
      <c r="H55" s="76">
        <f t="shared" si="14"/>
        <v>34864</v>
      </c>
      <c r="I55" s="76">
        <f t="shared" si="14"/>
        <v>9667763</v>
      </c>
      <c r="J55" s="76">
        <f t="shared" si="14"/>
        <v>22300</v>
      </c>
      <c r="K55" s="76">
        <f t="shared" si="14"/>
        <v>4600101</v>
      </c>
      <c r="L55" s="76">
        <f t="shared" si="14"/>
        <v>155437</v>
      </c>
      <c r="M55" s="76">
        <f t="shared" si="14"/>
        <v>39961751</v>
      </c>
      <c r="N55" s="76">
        <f>(M55/L55)</f>
        <v>257.09291224097223</v>
      </c>
      <c r="O55" s="125">
        <f t="shared" si="13"/>
        <v>7.3266839059229198</v>
      </c>
      <c r="P55" s="125">
        <f t="shared" si="13"/>
        <v>23.146192303581898</v>
      </c>
    </row>
    <row r="56" spans="1:16" x14ac:dyDescent="0.3">
      <c r="A56" s="139" t="s">
        <v>3</v>
      </c>
      <c r="B56" s="76">
        <f t="shared" si="14"/>
        <v>24146</v>
      </c>
      <c r="C56" s="76">
        <f t="shared" si="14"/>
        <v>5924320</v>
      </c>
      <c r="D56" s="76">
        <f t="shared" si="14"/>
        <v>26583</v>
      </c>
      <c r="E56" s="76">
        <f t="shared" si="14"/>
        <v>7160164</v>
      </c>
      <c r="F56" s="76">
        <f t="shared" si="14"/>
        <v>28849</v>
      </c>
      <c r="G56" s="76">
        <f t="shared" si="14"/>
        <v>8088592</v>
      </c>
      <c r="H56" s="76">
        <f t="shared" si="14"/>
        <v>32179</v>
      </c>
      <c r="I56" s="76">
        <f t="shared" si="14"/>
        <v>9029149</v>
      </c>
      <c r="J56" s="76">
        <f t="shared" si="14"/>
        <v>21016</v>
      </c>
      <c r="K56" s="76">
        <f t="shared" si="14"/>
        <v>4418736</v>
      </c>
      <c r="L56" s="76">
        <f t="shared" si="14"/>
        <v>132773</v>
      </c>
      <c r="M56" s="76">
        <f t="shared" si="14"/>
        <v>34620961</v>
      </c>
      <c r="N56" s="76">
        <f>(M56/L56)</f>
        <v>260.7530220752713</v>
      </c>
      <c r="O56" s="125">
        <f t="shared" si="13"/>
        <v>33.268450260912772</v>
      </c>
      <c r="P56" s="125">
        <f t="shared" si="13"/>
        <v>52.408191995030649</v>
      </c>
    </row>
    <row r="57" spans="1:16" ht="17.25" thickBot="1" x14ac:dyDescent="0.35">
      <c r="A57" s="142" t="s">
        <v>4</v>
      </c>
      <c r="B57" s="76">
        <f t="shared" si="14"/>
        <v>9194</v>
      </c>
      <c r="C57" s="76">
        <f t="shared" si="14"/>
        <v>2180129</v>
      </c>
      <c r="D57" s="76">
        <f t="shared" si="14"/>
        <v>10910</v>
      </c>
      <c r="E57" s="76">
        <f t="shared" si="14"/>
        <v>2969957</v>
      </c>
      <c r="F57" s="76">
        <f t="shared" si="14"/>
        <v>12857</v>
      </c>
      <c r="G57" s="76">
        <f t="shared" si="14"/>
        <v>3711850</v>
      </c>
      <c r="H57" s="76">
        <f t="shared" si="14"/>
        <v>15261</v>
      </c>
      <c r="I57" s="76">
        <f t="shared" si="14"/>
        <v>4460967</v>
      </c>
      <c r="J57" s="76">
        <f t="shared" si="14"/>
        <v>10211</v>
      </c>
      <c r="K57" s="76">
        <f t="shared" si="14"/>
        <v>2250952</v>
      </c>
      <c r="L57" s="76">
        <f t="shared" si="14"/>
        <v>58433</v>
      </c>
      <c r="M57" s="76">
        <f t="shared" si="14"/>
        <v>15573855</v>
      </c>
      <c r="N57" s="76">
        <f>(M57/L57)</f>
        <v>266.52499443807437</v>
      </c>
      <c r="O57" s="125">
        <f t="shared" si="13"/>
        <v>65.98868827496193</v>
      </c>
      <c r="P57" s="125">
        <f t="shared" si="13"/>
        <v>104.61940554893769</v>
      </c>
    </row>
    <row r="58" spans="1:16" ht="17.25" thickBot="1" x14ac:dyDescent="0.35">
      <c r="A58" s="142" t="s">
        <v>7</v>
      </c>
      <c r="B58" s="76">
        <f t="shared" si="14"/>
        <v>71697</v>
      </c>
      <c r="C58" s="76">
        <f t="shared" si="14"/>
        <v>17004522</v>
      </c>
      <c r="D58" s="76">
        <f t="shared" si="14"/>
        <v>75947</v>
      </c>
      <c r="E58" s="76">
        <f t="shared" si="14"/>
        <v>19975258</v>
      </c>
      <c r="F58" s="76">
        <f t="shared" si="14"/>
        <v>80837</v>
      </c>
      <c r="G58" s="76">
        <f t="shared" si="14"/>
        <v>22137730</v>
      </c>
      <c r="H58" s="76">
        <f t="shared" si="14"/>
        <v>88217</v>
      </c>
      <c r="I58" s="76">
        <f t="shared" si="14"/>
        <v>24340933</v>
      </c>
      <c r="J58" s="76">
        <f t="shared" si="14"/>
        <v>56757</v>
      </c>
      <c r="K58" s="76">
        <f t="shared" si="14"/>
        <v>11788127</v>
      </c>
      <c r="L58" s="76">
        <f t="shared" si="14"/>
        <v>373455</v>
      </c>
      <c r="M58" s="76">
        <f t="shared" si="14"/>
        <v>95246570</v>
      </c>
      <c r="N58" s="76">
        <f>(M58/L58)</f>
        <v>255.04162482762314</v>
      </c>
      <c r="O58" s="125">
        <f t="shared" si="13"/>
        <v>23.041410379792751</v>
      </c>
      <c r="P58" s="125">
        <f t="shared" si="13"/>
        <v>43.143882550770911</v>
      </c>
    </row>
    <row r="60" spans="1:16" ht="17.25" thickBot="1" x14ac:dyDescent="0.35"/>
    <row r="61" spans="1:16" x14ac:dyDescent="0.3">
      <c r="A61" s="152" t="s">
        <v>0</v>
      </c>
      <c r="B61" s="165" t="s">
        <v>44</v>
      </c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</row>
    <row r="62" spans="1:16" x14ac:dyDescent="0.3">
      <c r="A62" s="153"/>
      <c r="B62" s="162" t="s">
        <v>29</v>
      </c>
      <c r="C62" s="156"/>
      <c r="D62" s="162" t="s">
        <v>25</v>
      </c>
      <c r="E62" s="157"/>
      <c r="F62" s="162" t="s">
        <v>30</v>
      </c>
      <c r="G62" s="156"/>
      <c r="H62" s="162" t="s">
        <v>27</v>
      </c>
      <c r="I62" s="157"/>
      <c r="J62" s="162" t="s">
        <v>31</v>
      </c>
      <c r="K62" s="157"/>
      <c r="L62" s="162" t="s">
        <v>21</v>
      </c>
      <c r="M62" s="157"/>
      <c r="N62" s="125"/>
      <c r="O62" s="162" t="s">
        <v>32</v>
      </c>
      <c r="P62" s="157"/>
    </row>
    <row r="63" spans="1:16" ht="17.25" thickBot="1" x14ac:dyDescent="0.35">
      <c r="A63" s="154"/>
      <c r="B63" s="132" t="s">
        <v>5</v>
      </c>
      <c r="C63" s="137" t="s">
        <v>6</v>
      </c>
      <c r="D63" s="132" t="s">
        <v>5</v>
      </c>
      <c r="E63" s="133" t="s">
        <v>6</v>
      </c>
      <c r="F63" s="132" t="s">
        <v>5</v>
      </c>
      <c r="G63" s="137" t="s">
        <v>6</v>
      </c>
      <c r="H63" s="132" t="s">
        <v>5</v>
      </c>
      <c r="I63" s="133" t="s">
        <v>6</v>
      </c>
      <c r="J63" s="132" t="s">
        <v>5</v>
      </c>
      <c r="K63" s="133" t="s">
        <v>6</v>
      </c>
      <c r="L63" s="132" t="s">
        <v>5</v>
      </c>
      <c r="M63" s="133" t="s">
        <v>23</v>
      </c>
      <c r="N63" s="133" t="s">
        <v>22</v>
      </c>
      <c r="O63" s="132" t="s">
        <v>5</v>
      </c>
      <c r="P63" s="133" t="s">
        <v>23</v>
      </c>
    </row>
    <row r="64" spans="1:16" ht="17.25" thickTop="1" x14ac:dyDescent="0.3">
      <c r="A64" s="139" t="s">
        <v>1</v>
      </c>
      <c r="B64" s="76">
        <f>(B34+B44)</f>
        <v>436</v>
      </c>
      <c r="C64" s="76">
        <f t="shared" ref="C64:M64" si="15">(C34+C44)</f>
        <v>48922</v>
      </c>
      <c r="D64" s="76">
        <f t="shared" si="15"/>
        <v>327</v>
      </c>
      <c r="E64" s="76">
        <f t="shared" si="15"/>
        <v>35463</v>
      </c>
      <c r="F64" s="76">
        <f t="shared" si="15"/>
        <v>280</v>
      </c>
      <c r="G64" s="76">
        <f>(G34+G44)</f>
        <v>28225</v>
      </c>
      <c r="H64" s="76">
        <f t="shared" si="15"/>
        <v>314</v>
      </c>
      <c r="I64" s="76">
        <f t="shared" si="15"/>
        <v>44164</v>
      </c>
      <c r="J64" s="76">
        <f t="shared" si="15"/>
        <v>151</v>
      </c>
      <c r="K64" s="76">
        <f t="shared" si="15"/>
        <v>17263</v>
      </c>
      <c r="L64" s="76">
        <f t="shared" si="15"/>
        <v>1508</v>
      </c>
      <c r="M64" s="76">
        <f t="shared" si="15"/>
        <v>174037</v>
      </c>
      <c r="N64" s="76">
        <f>(M64/L64)</f>
        <v>115.40915119363395</v>
      </c>
      <c r="O64" s="76">
        <f t="shared" ref="O64:P68" si="16">(H64/B64)*100-100</f>
        <v>-27.981651376146786</v>
      </c>
      <c r="P64" s="76">
        <f t="shared" si="16"/>
        <v>-9.7256857855361716</v>
      </c>
    </row>
    <row r="65" spans="1:16" x14ac:dyDescent="0.3">
      <c r="A65" s="139" t="s">
        <v>2</v>
      </c>
      <c r="B65" s="76">
        <f t="shared" ref="B65:M68" si="17">(B35+B45)</f>
        <v>2238</v>
      </c>
      <c r="C65" s="76">
        <f t="shared" si="17"/>
        <v>402657</v>
      </c>
      <c r="D65" s="76">
        <f t="shared" si="17"/>
        <v>2027</v>
      </c>
      <c r="E65" s="76">
        <f t="shared" si="17"/>
        <v>391349</v>
      </c>
      <c r="F65" s="76">
        <f t="shared" si="17"/>
        <v>1684</v>
      </c>
      <c r="G65" s="76">
        <f t="shared" si="17"/>
        <v>319929</v>
      </c>
      <c r="H65" s="76">
        <f t="shared" si="17"/>
        <v>1706</v>
      </c>
      <c r="I65" s="76">
        <f t="shared" si="17"/>
        <v>338838</v>
      </c>
      <c r="J65" s="76">
        <f t="shared" si="17"/>
        <v>805</v>
      </c>
      <c r="K65" s="76">
        <f t="shared" si="17"/>
        <v>144389</v>
      </c>
      <c r="L65" s="76">
        <f t="shared" si="17"/>
        <v>8460</v>
      </c>
      <c r="M65" s="76">
        <f t="shared" si="17"/>
        <v>1597162</v>
      </c>
      <c r="N65" s="76">
        <f>(M65/L65)</f>
        <v>188.78983451536644</v>
      </c>
      <c r="O65" s="76">
        <f t="shared" si="16"/>
        <v>-23.771224307417341</v>
      </c>
      <c r="P65" s="76">
        <f t="shared" si="16"/>
        <v>-15.849469896214401</v>
      </c>
    </row>
    <row r="66" spans="1:16" x14ac:dyDescent="0.3">
      <c r="A66" s="139" t="s">
        <v>3</v>
      </c>
      <c r="B66" s="76">
        <f t="shared" si="17"/>
        <v>7695</v>
      </c>
      <c r="C66" s="76">
        <f t="shared" si="17"/>
        <v>1983033</v>
      </c>
      <c r="D66" s="76">
        <f t="shared" si="17"/>
        <v>7503</v>
      </c>
      <c r="E66" s="76">
        <f t="shared" si="17"/>
        <v>1998354</v>
      </c>
      <c r="F66" s="76">
        <f t="shared" si="17"/>
        <v>7180</v>
      </c>
      <c r="G66" s="76">
        <f t="shared" si="17"/>
        <v>2010176</v>
      </c>
      <c r="H66" s="76">
        <f t="shared" si="17"/>
        <v>9109</v>
      </c>
      <c r="I66" s="76">
        <f t="shared" si="17"/>
        <v>2367482</v>
      </c>
      <c r="J66" s="76">
        <f t="shared" si="17"/>
        <v>4357</v>
      </c>
      <c r="K66" s="76">
        <f t="shared" si="17"/>
        <v>1044428</v>
      </c>
      <c r="L66" s="76">
        <f t="shared" si="17"/>
        <v>35844</v>
      </c>
      <c r="M66" s="76">
        <f t="shared" si="17"/>
        <v>9403473</v>
      </c>
      <c r="N66" s="76">
        <f>(M66/L66)</f>
        <v>262.34440910612653</v>
      </c>
      <c r="O66" s="76">
        <f t="shared" si="16"/>
        <v>18.375568551007149</v>
      </c>
      <c r="P66" s="76">
        <f t="shared" si="16"/>
        <v>19.386918926714785</v>
      </c>
    </row>
    <row r="67" spans="1:16" ht="17.25" thickBot="1" x14ac:dyDescent="0.35">
      <c r="A67" s="130" t="s">
        <v>4</v>
      </c>
      <c r="B67" s="76">
        <f t="shared" si="17"/>
        <v>17760</v>
      </c>
      <c r="C67" s="76">
        <f t="shared" si="17"/>
        <v>4679832</v>
      </c>
      <c r="D67" s="76">
        <f t="shared" si="17"/>
        <v>18095</v>
      </c>
      <c r="E67" s="76">
        <f t="shared" si="17"/>
        <v>5202522</v>
      </c>
      <c r="F67" s="76">
        <f t="shared" si="17"/>
        <v>18004</v>
      </c>
      <c r="G67" s="76">
        <f t="shared" si="17"/>
        <v>5229918</v>
      </c>
      <c r="H67" s="76">
        <f t="shared" si="17"/>
        <v>21174</v>
      </c>
      <c r="I67" s="76">
        <f t="shared" si="17"/>
        <v>6065222</v>
      </c>
      <c r="J67" s="76">
        <f t="shared" si="17"/>
        <v>11744</v>
      </c>
      <c r="K67" s="76">
        <f t="shared" si="17"/>
        <v>2923692</v>
      </c>
      <c r="L67" s="76">
        <f t="shared" si="17"/>
        <v>86777</v>
      </c>
      <c r="M67" s="76">
        <f t="shared" si="17"/>
        <v>24101186</v>
      </c>
      <c r="N67" s="76">
        <f>(M67/L67)</f>
        <v>277.7370270924323</v>
      </c>
      <c r="O67" s="76">
        <f t="shared" si="16"/>
        <v>19.222972972972968</v>
      </c>
      <c r="P67" s="76">
        <f t="shared" si="16"/>
        <v>29.603413113975023</v>
      </c>
    </row>
    <row r="68" spans="1:16" ht="17.25" thickBot="1" x14ac:dyDescent="0.35">
      <c r="A68" s="142" t="s">
        <v>7</v>
      </c>
      <c r="B68" s="76">
        <f t="shared" si="17"/>
        <v>28129</v>
      </c>
      <c r="C68" s="76">
        <f t="shared" si="17"/>
        <v>7114444</v>
      </c>
      <c r="D68" s="76">
        <f t="shared" si="17"/>
        <v>27952</v>
      </c>
      <c r="E68" s="76">
        <f t="shared" si="17"/>
        <v>7627688</v>
      </c>
      <c r="F68" s="76">
        <f t="shared" si="17"/>
        <v>27148</v>
      </c>
      <c r="G68" s="76">
        <f t="shared" si="17"/>
        <v>7588248</v>
      </c>
      <c r="H68" s="76">
        <f t="shared" si="17"/>
        <v>32303</v>
      </c>
      <c r="I68" s="76">
        <f t="shared" si="17"/>
        <v>8815706</v>
      </c>
      <c r="J68" s="76">
        <f t="shared" si="17"/>
        <v>17057</v>
      </c>
      <c r="K68" s="76">
        <f t="shared" si="17"/>
        <v>4129772</v>
      </c>
      <c r="L68" s="76">
        <f t="shared" si="17"/>
        <v>132589</v>
      </c>
      <c r="M68" s="76">
        <f t="shared" si="17"/>
        <v>35275858</v>
      </c>
      <c r="N68" s="76">
        <f>(M68/L68)</f>
        <v>266.05418247365918</v>
      </c>
      <c r="O68" s="76">
        <f t="shared" si="16"/>
        <v>14.838778484837718</v>
      </c>
      <c r="P68" s="76">
        <f t="shared" si="16"/>
        <v>23.91278924958857</v>
      </c>
    </row>
    <row r="70" spans="1:16" ht="17.25" thickBot="1" x14ac:dyDescent="0.35"/>
    <row r="71" spans="1:16" x14ac:dyDescent="0.3">
      <c r="A71" s="145" t="s">
        <v>37</v>
      </c>
      <c r="B71" s="163" t="s">
        <v>45</v>
      </c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</row>
    <row r="72" spans="1:16" x14ac:dyDescent="0.3">
      <c r="A72" s="146"/>
      <c r="B72" s="161" t="s">
        <v>24</v>
      </c>
      <c r="C72" s="151"/>
      <c r="D72" s="161" t="s">
        <v>25</v>
      </c>
      <c r="E72" s="144"/>
      <c r="F72" s="161" t="s">
        <v>26</v>
      </c>
      <c r="G72" s="151"/>
      <c r="H72" s="161" t="s">
        <v>27</v>
      </c>
      <c r="I72" s="144"/>
      <c r="J72" s="161" t="s">
        <v>28</v>
      </c>
      <c r="K72" s="144"/>
      <c r="L72" s="161" t="s">
        <v>21</v>
      </c>
      <c r="M72" s="144"/>
      <c r="N72" s="125"/>
      <c r="O72" s="161" t="s">
        <v>32</v>
      </c>
      <c r="P72" s="144"/>
    </row>
    <row r="73" spans="1:16" ht="17.25" thickBot="1" x14ac:dyDescent="0.35">
      <c r="A73" s="147"/>
      <c r="B73" s="135" t="s">
        <v>5</v>
      </c>
      <c r="C73" s="138" t="s">
        <v>6</v>
      </c>
      <c r="D73" s="135" t="s">
        <v>5</v>
      </c>
      <c r="E73" s="136" t="s">
        <v>6</v>
      </c>
      <c r="F73" s="135" t="s">
        <v>5</v>
      </c>
      <c r="G73" s="138" t="s">
        <v>6</v>
      </c>
      <c r="H73" s="135" t="s">
        <v>5</v>
      </c>
      <c r="I73" s="136" t="s">
        <v>6</v>
      </c>
      <c r="J73" s="135" t="s">
        <v>5</v>
      </c>
      <c r="K73" s="136" t="s">
        <v>6</v>
      </c>
      <c r="L73" s="135" t="s">
        <v>5</v>
      </c>
      <c r="M73" s="136" t="s">
        <v>6</v>
      </c>
      <c r="N73" s="67" t="s">
        <v>18</v>
      </c>
      <c r="O73" s="135" t="s">
        <v>5</v>
      </c>
      <c r="P73" s="136" t="s">
        <v>6</v>
      </c>
    </row>
    <row r="74" spans="1:16" ht="17.25" thickTop="1" x14ac:dyDescent="0.3">
      <c r="A74" s="139" t="s">
        <v>1</v>
      </c>
      <c r="B74" s="76">
        <f>(B54+B64)</f>
        <v>6309</v>
      </c>
      <c r="C74" s="76">
        <f t="shared" ref="C74:M74" si="18">(C54+C64)</f>
        <v>1098356</v>
      </c>
      <c r="D74" s="76">
        <f t="shared" si="18"/>
        <v>6096</v>
      </c>
      <c r="E74" s="76">
        <f t="shared" si="18"/>
        <v>1165249</v>
      </c>
      <c r="F74" s="76">
        <f t="shared" si="18"/>
        <v>6307</v>
      </c>
      <c r="G74" s="76">
        <f t="shared" si="18"/>
        <v>1237616</v>
      </c>
      <c r="H74" s="76">
        <f t="shared" si="18"/>
        <v>6227</v>
      </c>
      <c r="I74" s="76">
        <f t="shared" si="18"/>
        <v>1227218</v>
      </c>
      <c r="J74" s="76">
        <f t="shared" si="18"/>
        <v>3381</v>
      </c>
      <c r="K74" s="76">
        <f t="shared" si="18"/>
        <v>535601</v>
      </c>
      <c r="L74" s="76">
        <f t="shared" si="18"/>
        <v>28320</v>
      </c>
      <c r="M74" s="76">
        <f t="shared" si="18"/>
        <v>5264040</v>
      </c>
      <c r="N74" s="76">
        <f>(M74/L74)</f>
        <v>185.87711864406779</v>
      </c>
      <c r="O74" s="76">
        <f t="shared" ref="O74:P78" si="19">(H74/B74)*100-100</f>
        <v>-1.2997305436677777</v>
      </c>
      <c r="P74" s="76">
        <f t="shared" si="19"/>
        <v>11.732261671079328</v>
      </c>
    </row>
    <row r="75" spans="1:16" x14ac:dyDescent="0.3">
      <c r="A75" s="139" t="s">
        <v>2</v>
      </c>
      <c r="B75" s="76">
        <f t="shared" ref="B75:M78" si="20">(B55+B65)</f>
        <v>34722</v>
      </c>
      <c r="C75" s="76">
        <f t="shared" si="20"/>
        <v>8253296</v>
      </c>
      <c r="D75" s="76">
        <f t="shared" si="20"/>
        <v>34712</v>
      </c>
      <c r="E75" s="76">
        <f t="shared" si="20"/>
        <v>9106700</v>
      </c>
      <c r="F75" s="76">
        <f t="shared" si="20"/>
        <v>34788</v>
      </c>
      <c r="G75" s="76">
        <f t="shared" si="20"/>
        <v>9447826</v>
      </c>
      <c r="H75" s="76">
        <f t="shared" si="20"/>
        <v>36570</v>
      </c>
      <c r="I75" s="76">
        <f t="shared" si="20"/>
        <v>10006601</v>
      </c>
      <c r="J75" s="76">
        <f t="shared" si="20"/>
        <v>23105</v>
      </c>
      <c r="K75" s="76">
        <f t="shared" si="20"/>
        <v>4744490</v>
      </c>
      <c r="L75" s="76">
        <f t="shared" si="20"/>
        <v>163897</v>
      </c>
      <c r="M75" s="76">
        <f t="shared" si="20"/>
        <v>41558913</v>
      </c>
      <c r="N75" s="76">
        <f>(M75/L75)</f>
        <v>253.5672587051624</v>
      </c>
      <c r="O75" s="76">
        <f t="shared" si="19"/>
        <v>5.3222740625540155</v>
      </c>
      <c r="P75" s="76">
        <f t="shared" si="19"/>
        <v>21.243694640298855</v>
      </c>
    </row>
    <row r="76" spans="1:16" x14ac:dyDescent="0.3">
      <c r="A76" s="139" t="s">
        <v>3</v>
      </c>
      <c r="B76" s="76">
        <f t="shared" si="20"/>
        <v>31841</v>
      </c>
      <c r="C76" s="76">
        <f t="shared" si="20"/>
        <v>7907353</v>
      </c>
      <c r="D76" s="76">
        <f t="shared" si="20"/>
        <v>34086</v>
      </c>
      <c r="E76" s="76">
        <f t="shared" si="20"/>
        <v>9158518</v>
      </c>
      <c r="F76" s="76">
        <f t="shared" si="20"/>
        <v>36029</v>
      </c>
      <c r="G76" s="76">
        <f t="shared" si="20"/>
        <v>10098768</v>
      </c>
      <c r="H76" s="76">
        <f t="shared" si="20"/>
        <v>41288</v>
      </c>
      <c r="I76" s="76">
        <f t="shared" si="20"/>
        <v>11396631</v>
      </c>
      <c r="J76" s="76">
        <f t="shared" si="20"/>
        <v>25373</v>
      </c>
      <c r="K76" s="76">
        <f t="shared" si="20"/>
        <v>5463164</v>
      </c>
      <c r="L76" s="76">
        <f t="shared" si="20"/>
        <v>168617</v>
      </c>
      <c r="M76" s="76">
        <f t="shared" si="20"/>
        <v>44024434</v>
      </c>
      <c r="N76" s="76">
        <f>(M76/L76)</f>
        <v>261.09131345000799</v>
      </c>
      <c r="O76" s="76">
        <f t="shared" si="19"/>
        <v>29.669294306083373</v>
      </c>
      <c r="P76" s="76">
        <f t="shared" si="19"/>
        <v>44.127004321167902</v>
      </c>
    </row>
    <row r="77" spans="1:16" ht="17.25" thickBot="1" x14ac:dyDescent="0.35">
      <c r="A77" s="142" t="s">
        <v>4</v>
      </c>
      <c r="B77" s="76">
        <f t="shared" si="20"/>
        <v>26954</v>
      </c>
      <c r="C77" s="76">
        <f t="shared" si="20"/>
        <v>6859961</v>
      </c>
      <c r="D77" s="76">
        <f t="shared" si="20"/>
        <v>29005</v>
      </c>
      <c r="E77" s="76">
        <f t="shared" si="20"/>
        <v>8172479</v>
      </c>
      <c r="F77" s="76">
        <f t="shared" si="20"/>
        <v>30861</v>
      </c>
      <c r="G77" s="76">
        <f t="shared" si="20"/>
        <v>8941768</v>
      </c>
      <c r="H77" s="76">
        <f t="shared" si="20"/>
        <v>36435</v>
      </c>
      <c r="I77" s="76">
        <f t="shared" si="20"/>
        <v>10526189</v>
      </c>
      <c r="J77" s="76">
        <f t="shared" si="20"/>
        <v>21955</v>
      </c>
      <c r="K77" s="76">
        <f t="shared" si="20"/>
        <v>5174644</v>
      </c>
      <c r="L77" s="76">
        <f t="shared" si="20"/>
        <v>145210</v>
      </c>
      <c r="M77" s="76">
        <f t="shared" si="20"/>
        <v>39675041</v>
      </c>
      <c r="N77" s="76">
        <f>(M77/L77)</f>
        <v>273.22526685489981</v>
      </c>
      <c r="O77" s="76">
        <f t="shared" si="19"/>
        <v>35.174742153298212</v>
      </c>
      <c r="P77" s="76">
        <f t="shared" si="19"/>
        <v>53.443860686671542</v>
      </c>
    </row>
    <row r="78" spans="1:16" ht="17.25" thickBot="1" x14ac:dyDescent="0.35">
      <c r="A78" s="142" t="s">
        <v>7</v>
      </c>
      <c r="B78" s="76">
        <f t="shared" si="20"/>
        <v>99826</v>
      </c>
      <c r="C78" s="76">
        <f t="shared" si="20"/>
        <v>24118966</v>
      </c>
      <c r="D78" s="76">
        <f t="shared" si="20"/>
        <v>103899</v>
      </c>
      <c r="E78" s="76">
        <f t="shared" si="20"/>
        <v>27602946</v>
      </c>
      <c r="F78" s="76">
        <f t="shared" si="20"/>
        <v>107985</v>
      </c>
      <c r="G78" s="76">
        <f t="shared" si="20"/>
        <v>29725978</v>
      </c>
      <c r="H78" s="76">
        <f t="shared" si="20"/>
        <v>120520</v>
      </c>
      <c r="I78" s="76">
        <f t="shared" si="20"/>
        <v>33156639</v>
      </c>
      <c r="J78" s="76">
        <f t="shared" si="20"/>
        <v>73814</v>
      </c>
      <c r="K78" s="76">
        <f t="shared" si="20"/>
        <v>15917899</v>
      </c>
      <c r="L78" s="76">
        <f t="shared" si="20"/>
        <v>506044</v>
      </c>
      <c r="M78" s="76">
        <f t="shared" si="20"/>
        <v>130522428</v>
      </c>
      <c r="N78" s="76">
        <f>(M78/L78)</f>
        <v>257.92703401285263</v>
      </c>
      <c r="O78" s="76">
        <f t="shared" si="19"/>
        <v>20.730070322360916</v>
      </c>
      <c r="P78" s="76">
        <f t="shared" si="19"/>
        <v>37.471229073418812</v>
      </c>
    </row>
  </sheetData>
  <mergeCells count="63">
    <mergeCell ref="J72:K72"/>
    <mergeCell ref="L72:M72"/>
    <mergeCell ref="O72:P72"/>
    <mergeCell ref="A71:A73"/>
    <mergeCell ref="B72:C72"/>
    <mergeCell ref="D72:E72"/>
    <mergeCell ref="F72:G72"/>
    <mergeCell ref="H72:I72"/>
    <mergeCell ref="B71:P71"/>
    <mergeCell ref="J62:K62"/>
    <mergeCell ref="L62:M62"/>
    <mergeCell ref="O12:P12"/>
    <mergeCell ref="O22:P22"/>
    <mergeCell ref="O52:P52"/>
    <mergeCell ref="O32:P32"/>
    <mergeCell ref="O42:P42"/>
    <mergeCell ref="O62:P62"/>
    <mergeCell ref="L12:M12"/>
    <mergeCell ref="L22:M22"/>
    <mergeCell ref="L32:M32"/>
    <mergeCell ref="L42:M42"/>
    <mergeCell ref="J52:K52"/>
    <mergeCell ref="L52:M52"/>
    <mergeCell ref="J12:K12"/>
    <mergeCell ref="J22:K22"/>
    <mergeCell ref="A61:A63"/>
    <mergeCell ref="B62:C62"/>
    <mergeCell ref="D62:E62"/>
    <mergeCell ref="F62:G62"/>
    <mergeCell ref="H62:I62"/>
    <mergeCell ref="B61:P61"/>
    <mergeCell ref="A51:A53"/>
    <mergeCell ref="B52:C52"/>
    <mergeCell ref="D52:E52"/>
    <mergeCell ref="F52:G52"/>
    <mergeCell ref="H52:I52"/>
    <mergeCell ref="B51:P51"/>
    <mergeCell ref="H32:I32"/>
    <mergeCell ref="J32:K32"/>
    <mergeCell ref="B42:C42"/>
    <mergeCell ref="D42:E42"/>
    <mergeCell ref="F42:G42"/>
    <mergeCell ref="H42:I42"/>
    <mergeCell ref="J42:K42"/>
    <mergeCell ref="B41:P41"/>
    <mergeCell ref="A31:A33"/>
    <mergeCell ref="A41:A43"/>
    <mergeCell ref="B32:C32"/>
    <mergeCell ref="D32:E32"/>
    <mergeCell ref="F32:G32"/>
    <mergeCell ref="B31:P31"/>
    <mergeCell ref="H12:I12"/>
    <mergeCell ref="A21:A23"/>
    <mergeCell ref="B22:C22"/>
    <mergeCell ref="D22:E22"/>
    <mergeCell ref="F22:G22"/>
    <mergeCell ref="H22:I22"/>
    <mergeCell ref="A11:A13"/>
    <mergeCell ref="B12:C12"/>
    <mergeCell ref="D12:E12"/>
    <mergeCell ref="F12:G12"/>
    <mergeCell ref="B11:P11"/>
    <mergeCell ref="B21:P21"/>
  </mergeCells>
  <phoneticPr fontId="2" type="noConversion"/>
  <pageMargins left="0.7" right="0.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2013-10-30T01:30:04Z</cp:lastPrinted>
  <dcterms:created xsi:type="dcterms:W3CDTF">2013-10-29T23:52:29Z</dcterms:created>
  <dcterms:modified xsi:type="dcterms:W3CDTF">2013-10-30T10:18:33Z</dcterms:modified>
</cp:coreProperties>
</file>